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1340" windowHeight="9345"/>
  </bookViews>
  <sheets>
    <sheet name="Ресурсная ведомость" sheetId="1" r:id="rId1"/>
  </sheets>
  <definedNames>
    <definedName name="_xlnm.Print_Titles" localSheetId="0">'Ресурсная ведомость'!$16:$16</definedName>
  </definedNames>
  <calcPr calcId="145621" fullCalcOnLoad="1"/>
</workbook>
</file>

<file path=xl/calcChain.xml><?xml version="1.0" encoding="utf-8"?>
<calcChain xmlns="http://schemas.openxmlformats.org/spreadsheetml/2006/main">
  <c r="M36" i="1" l="1"/>
  <c r="J39" i="1"/>
  <c r="M39" i="1" s="1"/>
  <c r="J38" i="1"/>
  <c r="M38" i="1" s="1"/>
  <c r="J37" i="1"/>
  <c r="M37" i="1" s="1"/>
  <c r="J35" i="1"/>
  <c r="M35" i="1" s="1"/>
  <c r="J34" i="1"/>
  <c r="M34" i="1" s="1"/>
  <c r="J33" i="1"/>
  <c r="M33" i="1" s="1"/>
  <c r="J32" i="1"/>
  <c r="M32" i="1" s="1"/>
</calcChain>
</file>

<file path=xl/sharedStrings.xml><?xml version="1.0" encoding="utf-8"?>
<sst xmlns="http://schemas.openxmlformats.org/spreadsheetml/2006/main" count="101" uniqueCount="69">
  <si>
    <t>Наименование</t>
  </si>
  <si>
    <t>Ед. изм.</t>
  </si>
  <si>
    <t>Общее кол-во</t>
  </si>
  <si>
    <t>Цена</t>
  </si>
  <si>
    <t>(наименование стройки)</t>
  </si>
  <si>
    <t xml:space="preserve">на </t>
  </si>
  <si>
    <t>(наименование работ и затрат, наименование объекта)</t>
  </si>
  <si>
    <t>Основание:</t>
  </si>
  <si>
    <t>№ пп</t>
  </si>
  <si>
    <t xml:space="preserve">ВЕДОМОСТЬ РЕСУРСОВ </t>
  </si>
  <si>
    <t>Стоимость, руб. в базисных ценах</t>
  </si>
  <si>
    <t>Стоимость, руб. в текущих ценах</t>
  </si>
  <si>
    <t>Всего</t>
  </si>
  <si>
    <t>К-т удор.</t>
  </si>
  <si>
    <t>в тч ЗП на единицу/ всего</t>
  </si>
  <si>
    <t>Обосно-
вание</t>
  </si>
  <si>
    <t>Обосн.</t>
  </si>
  <si>
    <t xml:space="preserve">          Ресурсы подрядчика</t>
  </si>
  <si>
    <t xml:space="preserve">                  Материалы</t>
  </si>
  <si>
    <t>101-0782</t>
  </si>
  <si>
    <t>Поковки из квадратных заготовок, масса 1,8 кг</t>
  </si>
  <si>
    <t>т</t>
  </si>
  <si>
    <t>101-1515</t>
  </si>
  <si>
    <t>Электроды диаметром 4 мм Э46</t>
  </si>
  <si>
    <t>101-1556</t>
  </si>
  <si>
    <t>Битумы нефтяные дорожные марки БНД-60/90, БНД 90/130</t>
  </si>
  <si>
    <t>101-1805</t>
  </si>
  <si>
    <t>Гвозди строительные</t>
  </si>
  <si>
    <t>ТССЦ</t>
  </si>
  <si>
    <t>102-0025</t>
  </si>
  <si>
    <t>Бруски обрезные хвойных пород длиной 4-6,5 м, шириной 75-150 мм, толщиной 40-75 мм, III сорта</t>
  </si>
  <si>
    <t>м3</t>
  </si>
  <si>
    <t>102-0038</t>
  </si>
  <si>
    <t>Брусья необрезные хвойных пород длиной 4-6,5 м, все ширины, толщиной 100, 125 мм, IV сорта</t>
  </si>
  <si>
    <t>401-0006</t>
  </si>
  <si>
    <t>Бетон тяжелый, класс В15 (М200)</t>
  </si>
  <si>
    <t>402-0004</t>
  </si>
  <si>
    <t>Раствор готовый кладочный цементный марки 100</t>
  </si>
  <si>
    <t>408-0122</t>
  </si>
  <si>
    <t>Песок природный для строительных работ средний</t>
  </si>
  <si>
    <t>408-0391</t>
  </si>
  <si>
    <t>Щебень известняковый для строительных работ марки 600 фракции 5-10 мм</t>
  </si>
  <si>
    <t>410-0054</t>
  </si>
  <si>
    <t>Асфальт литой для покрытий тротуаров тип II (жесткий)</t>
  </si>
  <si>
    <t>411-0001</t>
  </si>
  <si>
    <t>Вода</t>
  </si>
  <si>
    <t>Прайс "Авангард"</t>
  </si>
  <si>
    <t>Поребрики ...</t>
  </si>
  <si>
    <t xml:space="preserve">   - Поребрики  П-1У (длина 4,1 м объем бетона на 1 м-0,0525 (10395/1,18*1,02*1,103)</t>
  </si>
  <si>
    <t xml:space="preserve">   - Поребрики П-1У (длина 4,1 м объем бетона на 1 м-0,0525 (10395/1,18/6,32*1,02*1,103)</t>
  </si>
  <si>
    <t>Прайс "Молодость Запсиба"</t>
  </si>
  <si>
    <t>шт</t>
  </si>
  <si>
    <t>Прайс "СГМК"</t>
  </si>
  <si>
    <t>Щебень из доменного шлака фр. ...</t>
  </si>
  <si>
    <t xml:space="preserve">   - Щебень из доменного шлака фр. 0-10мм (376,04*1,02*1,103</t>
  </si>
  <si>
    <t xml:space="preserve">   - Щебень из доменного шлака фр. 10-20мм (378,95*1,02*1,103</t>
  </si>
  <si>
    <t>Прайс"Молодость Запсиба"</t>
  </si>
  <si>
    <t>ТССЦ-204-0003</t>
  </si>
  <si>
    <t>Горячекатаная арматурная сталь гладкая класса А-I, диаметром 10 мм</t>
  </si>
  <si>
    <t>ТССЦ-410-0006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</si>
  <si>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</t>
  </si>
  <si>
    <t>г. Новокузнецк</t>
  </si>
  <si>
    <t>по состоянию на 1 квартал 2017 год</t>
  </si>
  <si>
    <t>ул. Ушинского,д. №  4 . Ремонт придомовой территории</t>
  </si>
  <si>
    <t xml:space="preserve">   - Поребрики П-1У (длина 1 м объем бетона на 1 м-0,053 (12024,46/1,18*1,02*1,103</t>
  </si>
  <si>
    <t>Скамья 10350/1,18*1,02*1,103</t>
  </si>
  <si>
    <t>Урны  3820/1,18*1,02*1,103</t>
  </si>
  <si>
    <t xml:space="preserve">                                                                                                                                                                                                                              323287 руб</t>
  </si>
  <si>
    <t>Составил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</si>
</sst>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49" fontId="3" fillId="0" borderId="0" xfId="0" applyNumberFormat="1" applyFont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center"/>
    </xf>
    <xf numFmtId="49" fontId="10" fillId="0" borderId="3" xfId="0" applyNumberFormat="1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N45"/>
  <sheetViews>
    <sheetView showGridLines="0" tabSelected="1" zoomScaleNormal="100" zoomScaleSheetLayoutView="75" workbookViewId="0">
      <selection activeCell="E37" sqref="E37"/>
    </sheetView>
  </sheetViews>
  <sheetFormatPr defaultRowHeight="12.75" x14ac:dyDescent="0.2"/>
  <cols>
    <col min="1" max="1" width="3.42578125" style="7" customWidth="1"/>
    <col min="2" max="2" width="10.85546875" style="2" customWidth="1"/>
    <col min="3" max="3" width="33" style="3" customWidth="1"/>
    <col min="4" max="4" width="7.7109375" style="4" customWidth="1"/>
    <col min="5" max="5" width="8" style="5" customWidth="1"/>
    <col min="6" max="7" width="8.7109375" style="5" customWidth="1"/>
    <col min="8" max="8" width="10.7109375" style="5" customWidth="1"/>
    <col min="9" max="9" width="8.7109375" style="6" customWidth="1"/>
    <col min="10" max="11" width="8.7109375" style="5" customWidth="1"/>
    <col min="12" max="12" width="10.7109375" style="5" customWidth="1"/>
    <col min="13" max="13" width="8.7109375" style="6" customWidth="1"/>
    <col min="14" max="14" width="8.7109375" style="5" customWidth="1"/>
    <col min="15" max="16384" width="9.140625" style="7"/>
  </cols>
  <sheetData>
    <row r="1" spans="1:14" x14ac:dyDescent="0.2">
      <c r="A1" s="1"/>
    </row>
    <row r="2" spans="1:14" ht="14.25" x14ac:dyDescent="0.2">
      <c r="B2" s="8"/>
      <c r="C2" s="9"/>
      <c r="D2" s="9" t="s">
        <v>61</v>
      </c>
      <c r="E2" s="10"/>
      <c r="F2" s="9"/>
      <c r="G2" s="9"/>
      <c r="H2" s="9"/>
    </row>
    <row r="3" spans="1:14" s="11" customFormat="1" ht="13.5" customHeight="1" x14ac:dyDescent="0.2">
      <c r="B3" s="8"/>
      <c r="D3" s="12" t="s">
        <v>4</v>
      </c>
      <c r="M3" s="6"/>
    </row>
    <row r="4" spans="1:14" x14ac:dyDescent="0.2">
      <c r="B4" s="8"/>
      <c r="D4" s="13"/>
    </row>
    <row r="5" spans="1:14" ht="15.75" x14ac:dyDescent="0.2">
      <c r="B5" s="8"/>
      <c r="D5" s="14" t="s">
        <v>9</v>
      </c>
    </row>
    <row r="6" spans="1:14" ht="14.25" x14ac:dyDescent="0.2">
      <c r="B6" s="8"/>
      <c r="D6" s="15" t="s">
        <v>62</v>
      </c>
    </row>
    <row r="7" spans="1:14" x14ac:dyDescent="0.2">
      <c r="B7" s="8"/>
      <c r="D7" s="16"/>
    </row>
    <row r="8" spans="1:14" ht="14.25" x14ac:dyDescent="0.2">
      <c r="B8" s="17" t="s">
        <v>5</v>
      </c>
      <c r="C8" s="9" t="s">
        <v>63</v>
      </c>
      <c r="D8" s="3"/>
      <c r="E8" s="18"/>
      <c r="F8" s="18"/>
      <c r="G8" s="18"/>
      <c r="H8" s="9"/>
    </row>
    <row r="9" spans="1:14" ht="14.25" x14ac:dyDescent="0.2">
      <c r="B9" s="8"/>
      <c r="D9" s="19" t="s">
        <v>6</v>
      </c>
    </row>
    <row r="10" spans="1:14" x14ac:dyDescent="0.2">
      <c r="B10" s="20"/>
      <c r="D10" s="21"/>
    </row>
    <row r="11" spans="1:14" x14ac:dyDescent="0.2">
      <c r="B11" s="8"/>
      <c r="D11" s="5"/>
    </row>
    <row r="12" spans="1:14" ht="14.25" x14ac:dyDescent="0.2">
      <c r="B12" s="8"/>
      <c r="D12" s="15" t="s">
        <v>7</v>
      </c>
    </row>
    <row r="13" spans="1:14" ht="14.25" x14ac:dyDescent="0.2">
      <c r="B13" s="8"/>
      <c r="C13" s="22"/>
      <c r="E13" s="23"/>
      <c r="N13" s="23"/>
    </row>
    <row r="14" spans="1:14" ht="15.75" customHeight="1" x14ac:dyDescent="0.2">
      <c r="A14" s="31" t="s">
        <v>8</v>
      </c>
      <c r="B14" s="33" t="s">
        <v>15</v>
      </c>
      <c r="C14" s="31" t="s">
        <v>0</v>
      </c>
      <c r="D14" s="31" t="s">
        <v>1</v>
      </c>
      <c r="E14" s="26" t="s">
        <v>2</v>
      </c>
      <c r="F14" s="28" t="s">
        <v>10</v>
      </c>
      <c r="G14" s="29"/>
      <c r="H14" s="29"/>
      <c r="I14" s="30"/>
      <c r="J14" s="28" t="s">
        <v>11</v>
      </c>
      <c r="K14" s="29"/>
      <c r="L14" s="29"/>
      <c r="M14" s="30"/>
      <c r="N14" s="26" t="s">
        <v>13</v>
      </c>
    </row>
    <row r="15" spans="1:14" ht="48" customHeight="1" x14ac:dyDescent="0.2">
      <c r="A15" s="32"/>
      <c r="B15" s="34"/>
      <c r="C15" s="27"/>
      <c r="D15" s="27"/>
      <c r="E15" s="27"/>
      <c r="F15" s="24" t="s">
        <v>3</v>
      </c>
      <c r="G15" s="25" t="s">
        <v>14</v>
      </c>
      <c r="H15" s="24" t="s">
        <v>16</v>
      </c>
      <c r="I15" s="24" t="s">
        <v>12</v>
      </c>
      <c r="J15" s="24" t="s">
        <v>3</v>
      </c>
      <c r="K15" s="25" t="s">
        <v>14</v>
      </c>
      <c r="L15" s="24" t="s">
        <v>16</v>
      </c>
      <c r="M15" s="24" t="s">
        <v>12</v>
      </c>
      <c r="N15" s="27"/>
    </row>
    <row r="16" spans="1:14" ht="15.75" customHeight="1" x14ac:dyDescent="0.2">
      <c r="A16" s="35">
        <v>1</v>
      </c>
      <c r="B16" s="36">
        <v>2</v>
      </c>
      <c r="C16" s="35">
        <v>3</v>
      </c>
      <c r="D16" s="35">
        <v>4</v>
      </c>
      <c r="E16" s="35">
        <v>5</v>
      </c>
      <c r="F16" s="35">
        <v>6</v>
      </c>
      <c r="G16" s="35">
        <v>7</v>
      </c>
      <c r="H16" s="35">
        <v>8</v>
      </c>
      <c r="I16" s="35">
        <v>9</v>
      </c>
      <c r="J16" s="35">
        <v>10</v>
      </c>
      <c r="K16" s="35">
        <v>11</v>
      </c>
      <c r="L16" s="35">
        <v>12</v>
      </c>
      <c r="M16" s="35">
        <v>13</v>
      </c>
      <c r="N16" s="35">
        <v>14</v>
      </c>
    </row>
    <row r="17" spans="1:14" ht="12.75" customHeight="1" x14ac:dyDescent="0.2">
      <c r="A17" s="37" t="s">
        <v>17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ht="12.75" customHeight="1" x14ac:dyDescent="0.2">
      <c r="A18" s="39" t="s">
        <v>18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25.5" x14ac:dyDescent="0.2">
      <c r="A19" s="40">
        <v>1</v>
      </c>
      <c r="B19" s="41" t="s">
        <v>19</v>
      </c>
      <c r="C19" s="42" t="s">
        <v>20</v>
      </c>
      <c r="D19" s="43" t="s">
        <v>21</v>
      </c>
      <c r="E19" s="44">
        <v>6.9999999999999999E-4</v>
      </c>
      <c r="F19" s="44"/>
      <c r="G19" s="44"/>
      <c r="H19" s="44"/>
      <c r="I19" s="45"/>
      <c r="J19" s="44">
        <v>37676.44</v>
      </c>
      <c r="K19" s="44">
        <v>36313.68</v>
      </c>
      <c r="L19" s="45">
        <v>1090</v>
      </c>
      <c r="M19" s="44">
        <v>26.37</v>
      </c>
      <c r="N19" s="44"/>
    </row>
    <row r="20" spans="1:14" x14ac:dyDescent="0.2">
      <c r="A20" s="40">
        <v>2</v>
      </c>
      <c r="B20" s="41" t="s">
        <v>22</v>
      </c>
      <c r="C20" s="42" t="s">
        <v>23</v>
      </c>
      <c r="D20" s="43" t="s">
        <v>21</v>
      </c>
      <c r="E20" s="44"/>
      <c r="F20" s="44"/>
      <c r="G20" s="44"/>
      <c r="H20" s="44"/>
      <c r="I20" s="45"/>
      <c r="J20" s="44">
        <v>69612.149999999994</v>
      </c>
      <c r="K20" s="44">
        <v>67499.88</v>
      </c>
      <c r="L20" s="45">
        <v>1551</v>
      </c>
      <c r="M20" s="44"/>
      <c r="N20" s="44"/>
    </row>
    <row r="21" spans="1:14" ht="25.5" x14ac:dyDescent="0.2">
      <c r="A21" s="40">
        <v>3</v>
      </c>
      <c r="B21" s="41" t="s">
        <v>24</v>
      </c>
      <c r="C21" s="42" t="s">
        <v>25</v>
      </c>
      <c r="D21" s="43" t="s">
        <v>21</v>
      </c>
      <c r="E21" s="44">
        <v>0.1774</v>
      </c>
      <c r="F21" s="44"/>
      <c r="G21" s="44"/>
      <c r="H21" s="44"/>
      <c r="I21" s="45"/>
      <c r="J21" s="44">
        <v>21225.39</v>
      </c>
      <c r="K21" s="44">
        <v>19576</v>
      </c>
      <c r="L21" s="45">
        <v>320</v>
      </c>
      <c r="M21" s="44">
        <v>3765.39</v>
      </c>
      <c r="N21" s="44"/>
    </row>
    <row r="22" spans="1:14" x14ac:dyDescent="0.2">
      <c r="A22" s="40">
        <v>4</v>
      </c>
      <c r="B22" s="41" t="s">
        <v>26</v>
      </c>
      <c r="C22" s="42" t="s">
        <v>27</v>
      </c>
      <c r="D22" s="43" t="s">
        <v>21</v>
      </c>
      <c r="E22" s="44">
        <v>2.0999999999999999E-3</v>
      </c>
      <c r="F22" s="44"/>
      <c r="G22" s="44"/>
      <c r="H22" s="45" t="s">
        <v>28</v>
      </c>
      <c r="I22" s="45"/>
      <c r="J22" s="44">
        <v>56181.7</v>
      </c>
      <c r="K22" s="44">
        <v>54461.62</v>
      </c>
      <c r="L22" s="45">
        <v>1749</v>
      </c>
      <c r="M22" s="44">
        <v>117.98</v>
      </c>
      <c r="N22" s="44"/>
    </row>
    <row r="23" spans="1:14" ht="38.25" x14ac:dyDescent="0.2">
      <c r="A23" s="40">
        <v>5</v>
      </c>
      <c r="B23" s="41" t="s">
        <v>29</v>
      </c>
      <c r="C23" s="42" t="s">
        <v>30</v>
      </c>
      <c r="D23" s="43" t="s">
        <v>31</v>
      </c>
      <c r="E23" s="44">
        <v>1.6899999999999998E-2</v>
      </c>
      <c r="F23" s="44"/>
      <c r="G23" s="44"/>
      <c r="H23" s="45"/>
      <c r="I23" s="45"/>
      <c r="J23" s="44">
        <v>5262.12</v>
      </c>
      <c r="K23" s="44">
        <v>4906.47</v>
      </c>
      <c r="L23" s="45">
        <v>1990</v>
      </c>
      <c r="M23" s="44">
        <v>88.93</v>
      </c>
      <c r="N23" s="44"/>
    </row>
    <row r="24" spans="1:14" ht="38.25" x14ac:dyDescent="0.2">
      <c r="A24" s="40">
        <v>6</v>
      </c>
      <c r="B24" s="41" t="s">
        <v>32</v>
      </c>
      <c r="C24" s="42" t="s">
        <v>33</v>
      </c>
      <c r="D24" s="43" t="s">
        <v>31</v>
      </c>
      <c r="E24" s="44">
        <v>0.3604</v>
      </c>
      <c r="F24" s="44"/>
      <c r="G24" s="44"/>
      <c r="H24" s="45" t="s">
        <v>28</v>
      </c>
      <c r="I24" s="45"/>
      <c r="J24" s="44">
        <v>3427.74</v>
      </c>
      <c r="K24" s="44">
        <v>3108.06</v>
      </c>
      <c r="L24" s="45">
        <v>1980</v>
      </c>
      <c r="M24" s="44">
        <v>1235.3599999999999</v>
      </c>
      <c r="N24" s="44"/>
    </row>
    <row r="25" spans="1:14" x14ac:dyDescent="0.2">
      <c r="A25" s="40">
        <v>7</v>
      </c>
      <c r="B25" s="41" t="s">
        <v>34</v>
      </c>
      <c r="C25" s="42" t="s">
        <v>35</v>
      </c>
      <c r="D25" s="43" t="s">
        <v>31</v>
      </c>
      <c r="E25" s="44">
        <v>12.507999999999999</v>
      </c>
      <c r="F25" s="44"/>
      <c r="G25" s="44"/>
      <c r="H25" s="45" t="s">
        <v>28</v>
      </c>
      <c r="I25" s="45"/>
      <c r="J25" s="44">
        <v>4237.57</v>
      </c>
      <c r="K25" s="44">
        <v>3580.6</v>
      </c>
      <c r="L25" s="45">
        <v>5313</v>
      </c>
      <c r="M25" s="44">
        <v>53003.53</v>
      </c>
      <c r="N25" s="44"/>
    </row>
    <row r="26" spans="1:14" ht="25.5" x14ac:dyDescent="0.2">
      <c r="A26" s="40">
        <v>8</v>
      </c>
      <c r="B26" s="41" t="s">
        <v>36</v>
      </c>
      <c r="C26" s="42" t="s">
        <v>37</v>
      </c>
      <c r="D26" s="43" t="s">
        <v>31</v>
      </c>
      <c r="E26" s="44">
        <v>0.12720000000000001</v>
      </c>
      <c r="F26" s="44"/>
      <c r="G26" s="44"/>
      <c r="H26" s="45" t="s">
        <v>28</v>
      </c>
      <c r="I26" s="45"/>
      <c r="J26" s="44">
        <v>4223.33</v>
      </c>
      <c r="K26" s="44">
        <v>3595</v>
      </c>
      <c r="L26" s="45">
        <v>5360</v>
      </c>
      <c r="M26" s="44">
        <v>537.21</v>
      </c>
      <c r="N26" s="44"/>
    </row>
    <row r="27" spans="1:14" ht="25.5" x14ac:dyDescent="0.2">
      <c r="A27" s="40">
        <v>9</v>
      </c>
      <c r="B27" s="41" t="s">
        <v>38</v>
      </c>
      <c r="C27" s="42" t="s">
        <v>39</v>
      </c>
      <c r="D27" s="43" t="s">
        <v>31</v>
      </c>
      <c r="E27" s="44">
        <v>0.79</v>
      </c>
      <c r="F27" s="44"/>
      <c r="G27" s="44"/>
      <c r="H27" s="45"/>
      <c r="I27" s="45"/>
      <c r="J27" s="44">
        <v>1123.07</v>
      </c>
      <c r="K27" s="44">
        <v>490.68</v>
      </c>
      <c r="L27" s="45">
        <v>6226</v>
      </c>
      <c r="M27" s="44">
        <v>887.23</v>
      </c>
      <c r="N27" s="44"/>
    </row>
    <row r="28" spans="1:14" ht="38.25" x14ac:dyDescent="0.2">
      <c r="A28" s="40">
        <v>10</v>
      </c>
      <c r="B28" s="41" t="s">
        <v>40</v>
      </c>
      <c r="C28" s="42" t="s">
        <v>41</v>
      </c>
      <c r="D28" s="43" t="s">
        <v>31</v>
      </c>
      <c r="E28" s="44"/>
      <c r="F28" s="44"/>
      <c r="G28" s="44"/>
      <c r="H28" s="45"/>
      <c r="I28" s="45"/>
      <c r="J28" s="44">
        <v>1249.8800000000001</v>
      </c>
      <c r="K28" s="44">
        <v>655.65</v>
      </c>
      <c r="L28" s="45">
        <v>6208</v>
      </c>
      <c r="M28" s="44"/>
      <c r="N28" s="44"/>
    </row>
    <row r="29" spans="1:14" ht="25.5" x14ac:dyDescent="0.2">
      <c r="A29" s="40">
        <v>11</v>
      </c>
      <c r="B29" s="41" t="s">
        <v>42</v>
      </c>
      <c r="C29" s="42" t="s">
        <v>43</v>
      </c>
      <c r="D29" s="43" t="s">
        <v>21</v>
      </c>
      <c r="E29" s="44"/>
      <c r="F29" s="44"/>
      <c r="G29" s="44"/>
      <c r="H29" s="45"/>
      <c r="I29" s="45"/>
      <c r="J29" s="44">
        <v>4248.8900000000003</v>
      </c>
      <c r="K29" s="44">
        <v>3904.22</v>
      </c>
      <c r="L29" s="45">
        <v>6315</v>
      </c>
      <c r="M29" s="44"/>
      <c r="N29" s="44"/>
    </row>
    <row r="30" spans="1:14" x14ac:dyDescent="0.2">
      <c r="A30" s="40">
        <v>12</v>
      </c>
      <c r="B30" s="41" t="s">
        <v>44</v>
      </c>
      <c r="C30" s="42" t="s">
        <v>45</v>
      </c>
      <c r="D30" s="43" t="s">
        <v>31</v>
      </c>
      <c r="E30" s="44">
        <v>4.8360000000000003</v>
      </c>
      <c r="F30" s="44"/>
      <c r="G30" s="44"/>
      <c r="H30" s="45"/>
      <c r="I30" s="45"/>
      <c r="J30" s="44">
        <v>25.3</v>
      </c>
      <c r="K30" s="44">
        <v>24.19</v>
      </c>
      <c r="L30" s="45">
        <v>6318</v>
      </c>
      <c r="M30" s="44">
        <v>122.35</v>
      </c>
      <c r="N30" s="44"/>
    </row>
    <row r="31" spans="1:14" ht="25.5" x14ac:dyDescent="0.2">
      <c r="A31" s="40">
        <v>13</v>
      </c>
      <c r="B31" s="41" t="s">
        <v>46</v>
      </c>
      <c r="C31" s="42" t="s">
        <v>47</v>
      </c>
      <c r="D31" s="43" t="s">
        <v>31</v>
      </c>
      <c r="E31" s="44">
        <v>11.145</v>
      </c>
      <c r="F31" s="44"/>
      <c r="G31" s="44"/>
      <c r="H31" s="45"/>
      <c r="I31" s="45"/>
      <c r="J31" s="44"/>
      <c r="K31" s="44"/>
      <c r="L31" s="45"/>
      <c r="M31" s="44"/>
      <c r="N31" s="44"/>
    </row>
    <row r="32" spans="1:14" ht="38.25" x14ac:dyDescent="0.2">
      <c r="A32" s="46">
        <v>14</v>
      </c>
      <c r="B32" s="47" t="s">
        <v>46</v>
      </c>
      <c r="C32" s="48" t="s">
        <v>48</v>
      </c>
      <c r="D32" s="49" t="s">
        <v>31</v>
      </c>
      <c r="E32" s="50">
        <v>5.9850000000000003</v>
      </c>
      <c r="F32" s="50"/>
      <c r="G32" s="50"/>
      <c r="H32" s="45"/>
      <c r="I32" s="45"/>
      <c r="J32" s="50">
        <f>10395/1.18*1.02*1.103</f>
        <v>9911.0158474576256</v>
      </c>
      <c r="K32" s="50"/>
      <c r="L32" s="45"/>
      <c r="M32" s="44">
        <f>E32*J32</f>
        <v>59317.429847033891</v>
      </c>
      <c r="N32" s="44"/>
    </row>
    <row r="33" spans="1:14" ht="38.25" x14ac:dyDescent="0.2">
      <c r="A33" s="46">
        <v>15</v>
      </c>
      <c r="B33" s="47" t="s">
        <v>46</v>
      </c>
      <c r="C33" s="48" t="s">
        <v>49</v>
      </c>
      <c r="D33" s="49" t="s">
        <v>31</v>
      </c>
      <c r="E33" s="50">
        <v>3.57</v>
      </c>
      <c r="F33" s="50"/>
      <c r="G33" s="50"/>
      <c r="H33" s="45"/>
      <c r="I33" s="45"/>
      <c r="J33" s="50">
        <f>10395/1.18*1.02*1.103</f>
        <v>9911.0158474576256</v>
      </c>
      <c r="K33" s="50"/>
      <c r="L33" s="45"/>
      <c r="M33" s="44">
        <f t="shared" ref="M33:M39" si="0">E33*J33</f>
        <v>35382.326575423722</v>
      </c>
      <c r="N33" s="44"/>
    </row>
    <row r="34" spans="1:14" ht="38.25" x14ac:dyDescent="0.2">
      <c r="A34" s="46">
        <v>16</v>
      </c>
      <c r="B34" s="47" t="s">
        <v>46</v>
      </c>
      <c r="C34" s="48" t="s">
        <v>64</v>
      </c>
      <c r="D34" s="49" t="s">
        <v>31</v>
      </c>
      <c r="E34" s="50">
        <v>1.59</v>
      </c>
      <c r="F34" s="50"/>
      <c r="G34" s="50"/>
      <c r="H34" s="45"/>
      <c r="I34" s="45"/>
      <c r="J34" s="50">
        <f>12024.46/1.18*1.02*1.103</f>
        <v>11464.60929457627</v>
      </c>
      <c r="K34" s="50"/>
      <c r="L34" s="45"/>
      <c r="M34" s="44">
        <f t="shared" si="0"/>
        <v>18228.728778376269</v>
      </c>
      <c r="N34" s="44"/>
    </row>
    <row r="35" spans="1:14" ht="38.25" x14ac:dyDescent="0.2">
      <c r="A35" s="40">
        <v>17</v>
      </c>
      <c r="B35" s="41" t="s">
        <v>50</v>
      </c>
      <c r="C35" s="42" t="s">
        <v>65</v>
      </c>
      <c r="D35" s="43" t="s">
        <v>51</v>
      </c>
      <c r="E35" s="44">
        <v>2</v>
      </c>
      <c r="F35" s="44"/>
      <c r="G35" s="44"/>
      <c r="H35" s="45"/>
      <c r="I35" s="45"/>
      <c r="J35" s="44">
        <f>10350/1.18*1.02*1.103</f>
        <v>9868.1110169491512</v>
      </c>
      <c r="K35" s="44"/>
      <c r="L35" s="45"/>
      <c r="M35" s="44">
        <f t="shared" si="0"/>
        <v>19736.222033898302</v>
      </c>
      <c r="N35" s="44"/>
    </row>
    <row r="36" spans="1:14" ht="25.5" x14ac:dyDescent="0.2">
      <c r="A36" s="40">
        <v>18</v>
      </c>
      <c r="B36" s="41" t="s">
        <v>52</v>
      </c>
      <c r="C36" s="42" t="s">
        <v>53</v>
      </c>
      <c r="D36" s="43" t="s">
        <v>31</v>
      </c>
      <c r="E36" s="44">
        <v>41.664999999999999</v>
      </c>
      <c r="F36" s="44"/>
      <c r="G36" s="44"/>
      <c r="H36" s="45"/>
      <c r="I36" s="45"/>
      <c r="J36" s="44"/>
      <c r="K36" s="44"/>
      <c r="L36" s="45"/>
      <c r="M36" s="44">
        <f t="shared" si="0"/>
        <v>0</v>
      </c>
      <c r="N36" s="44"/>
    </row>
    <row r="37" spans="1:14" ht="25.5" x14ac:dyDescent="0.2">
      <c r="A37" s="46">
        <v>19</v>
      </c>
      <c r="B37" s="47" t="s">
        <v>52</v>
      </c>
      <c r="C37" s="48" t="s">
        <v>54</v>
      </c>
      <c r="D37" s="49" t="s">
        <v>31</v>
      </c>
      <c r="E37" s="50">
        <v>14.175000000000001</v>
      </c>
      <c r="F37" s="50"/>
      <c r="G37" s="50"/>
      <c r="H37" s="45"/>
      <c r="I37" s="45"/>
      <c r="J37" s="50">
        <f>376.04*1.02*1.103</f>
        <v>423.06756240000004</v>
      </c>
      <c r="K37" s="50"/>
      <c r="L37" s="45"/>
      <c r="M37" s="44">
        <f t="shared" si="0"/>
        <v>5996.9826970200011</v>
      </c>
      <c r="N37" s="44"/>
    </row>
    <row r="38" spans="1:14" ht="25.5" x14ac:dyDescent="0.2">
      <c r="A38" s="46">
        <v>20</v>
      </c>
      <c r="B38" s="47" t="s">
        <v>52</v>
      </c>
      <c r="C38" s="48" t="s">
        <v>55</v>
      </c>
      <c r="D38" s="49" t="s">
        <v>31</v>
      </c>
      <c r="E38" s="50">
        <v>27.49</v>
      </c>
      <c r="F38" s="50"/>
      <c r="G38" s="50"/>
      <c r="H38" s="45"/>
      <c r="I38" s="45"/>
      <c r="J38" s="50">
        <f>378.95*1.02*1.103</f>
        <v>426.34148699999997</v>
      </c>
      <c r="K38" s="50"/>
      <c r="L38" s="45"/>
      <c r="M38" s="44">
        <f t="shared" si="0"/>
        <v>11720.127477629998</v>
      </c>
      <c r="N38" s="44"/>
    </row>
    <row r="39" spans="1:14" ht="38.25" x14ac:dyDescent="0.2">
      <c r="A39" s="40">
        <v>21</v>
      </c>
      <c r="B39" s="41" t="s">
        <v>56</v>
      </c>
      <c r="C39" s="42" t="s">
        <v>66</v>
      </c>
      <c r="D39" s="43" t="s">
        <v>51</v>
      </c>
      <c r="E39" s="44">
        <v>4</v>
      </c>
      <c r="F39" s="44"/>
      <c r="G39" s="44"/>
      <c r="H39" s="45"/>
      <c r="I39" s="45"/>
      <c r="J39" s="44">
        <f>3820/1.18*1.02*1.103</f>
        <v>3642.1433898305081</v>
      </c>
      <c r="K39" s="44"/>
      <c r="L39" s="45"/>
      <c r="M39" s="44">
        <f t="shared" si="0"/>
        <v>14568.573559322032</v>
      </c>
      <c r="N39" s="44"/>
    </row>
    <row r="40" spans="1:14" ht="38.25" x14ac:dyDescent="0.2">
      <c r="A40" s="40">
        <v>22</v>
      </c>
      <c r="B40" s="41" t="s">
        <v>57</v>
      </c>
      <c r="C40" s="42" t="s">
        <v>58</v>
      </c>
      <c r="D40" s="43" t="s">
        <v>21</v>
      </c>
      <c r="E40" s="44">
        <v>3.0000000000000001E-3</v>
      </c>
      <c r="F40" s="44"/>
      <c r="G40" s="44"/>
      <c r="H40" s="45"/>
      <c r="I40" s="45"/>
      <c r="J40" s="44">
        <v>36708.269999999997</v>
      </c>
      <c r="K40" s="44">
        <v>35347.800000000003</v>
      </c>
      <c r="L40" s="45">
        <v>3998</v>
      </c>
      <c r="M40" s="44">
        <v>110.12</v>
      </c>
      <c r="N40" s="44"/>
    </row>
    <row r="41" spans="1:14" ht="76.5" x14ac:dyDescent="0.2">
      <c r="A41" s="40">
        <v>23</v>
      </c>
      <c r="B41" s="41" t="s">
        <v>59</v>
      </c>
      <c r="C41" s="42" t="s">
        <v>60</v>
      </c>
      <c r="D41" s="43" t="s">
        <v>21</v>
      </c>
      <c r="E41" s="44">
        <v>22.15</v>
      </c>
      <c r="F41" s="44"/>
      <c r="G41" s="44"/>
      <c r="H41" s="45"/>
      <c r="I41" s="45"/>
      <c r="J41" s="44">
        <v>4444.34</v>
      </c>
      <c r="K41" s="44">
        <v>4135</v>
      </c>
      <c r="L41" s="45">
        <v>6297</v>
      </c>
      <c r="M41" s="44">
        <v>98442.14</v>
      </c>
      <c r="N41" s="44"/>
    </row>
    <row r="42" spans="1:14" x14ac:dyDescent="0.2">
      <c r="A42" s="37" t="s">
        <v>67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</row>
    <row r="43" spans="1:14" x14ac:dyDescent="0.2">
      <c r="D43" s="1"/>
    </row>
    <row r="45" spans="1:14" x14ac:dyDescent="0.2">
      <c r="C45" s="3" t="s">
        <v>68</v>
      </c>
    </row>
  </sheetData>
  <mergeCells count="11">
    <mergeCell ref="A17:N17"/>
    <mergeCell ref="A18:N18"/>
    <mergeCell ref="A42:N42"/>
    <mergeCell ref="N14:N15"/>
    <mergeCell ref="J14:M14"/>
    <mergeCell ref="E14:E15"/>
    <mergeCell ref="A14:A15"/>
    <mergeCell ref="B14:B15"/>
    <mergeCell ref="D14:D15"/>
    <mergeCell ref="C14:C15"/>
    <mergeCell ref="F14:I14"/>
  </mergeCells>
  <phoneticPr fontId="1" type="noConversion"/>
  <pageMargins left="0.24" right="0.26" top="0.56999999999999995" bottom="0.43" header="0.36" footer="0.18"/>
  <pageSetup paperSize="9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Ресурсная ведомость</vt:lpstr>
      <vt:lpstr>'Ресурсная ведомость'!Заголовки_для_печати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Шампарова Татьяна Владимировна</dc:creator>
  <cp:lastModifiedBy>Шампарова Татьяна Владимировна</cp:lastModifiedBy>
  <cp:lastPrinted>2010-07-12T07:52:03Z</cp:lastPrinted>
  <dcterms:created xsi:type="dcterms:W3CDTF">2002-03-15T05:20:46Z</dcterms:created>
  <dcterms:modified xsi:type="dcterms:W3CDTF">2017-06-28T01:24:06Z</dcterms:modified>
</cp:coreProperties>
</file>