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esktop\Тореза 78\"/>
    </mc:Choice>
  </mc:AlternateContent>
  <bookViews>
    <workbookView xWindow="0" yWindow="0" windowWidth="20490" windowHeight="8955"/>
  </bookViews>
  <sheets>
    <sheet name="Тореза 78" sheetId="2" r:id="rId1"/>
    <sheet name="Лист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I13" i="2"/>
  <c r="D15" i="2"/>
  <c r="D16" i="2" s="1"/>
  <c r="E15" i="2"/>
  <c r="F15" i="2"/>
  <c r="F16" i="2" s="1"/>
  <c r="G15" i="2"/>
  <c r="I15" i="2"/>
  <c r="J15" i="2"/>
  <c r="G16" i="2"/>
  <c r="G14" i="2" s="1"/>
  <c r="H16" i="2" l="1"/>
  <c r="D14" i="2"/>
  <c r="G17" i="2"/>
  <c r="G19" i="2" s="1"/>
  <c r="G18" i="2"/>
  <c r="E16" i="2"/>
  <c r="I16" i="2" s="1"/>
  <c r="H15" i="2"/>
  <c r="F14" i="2"/>
  <c r="F17" i="2" s="1"/>
  <c r="D17" i="2" l="1"/>
  <c r="H17" i="2" s="1"/>
  <c r="H14" i="2"/>
  <c r="E14" i="2"/>
  <c r="I14" i="2" l="1"/>
  <c r="E18" i="2"/>
  <c r="I18" i="2" s="1"/>
  <c r="E17" i="2"/>
  <c r="E19" i="2" l="1"/>
  <c r="I19" i="2" s="1"/>
  <c r="H9" i="2" s="1"/>
  <c r="I17" i="2"/>
</calcChain>
</file>

<file path=xl/sharedStrings.xml><?xml version="1.0" encoding="utf-8"?>
<sst xmlns="http://schemas.openxmlformats.org/spreadsheetml/2006/main" count="24" uniqueCount="24">
  <si>
    <t>Составил: _____________ /Данилевич Ю.С./</t>
  </si>
  <si>
    <t>Общая сметная стоимость с НДС</t>
  </si>
  <si>
    <t>4</t>
  </si>
  <si>
    <t>НДС, 18%</t>
  </si>
  <si>
    <t>3</t>
  </si>
  <si>
    <t>Сметная стоимость с прочими</t>
  </si>
  <si>
    <t>2</t>
  </si>
  <si>
    <t>Непредвиденные  расходы 2%</t>
  </si>
  <si>
    <t>строительный контроль 2,14%</t>
  </si>
  <si>
    <t>Прочих затрат, в том числе:</t>
  </si>
  <si>
    <t>1.1</t>
  </si>
  <si>
    <t>Сметная стоимость:</t>
  </si>
  <si>
    <t>Всего  в текущих ценах  на 01.03.2017г руб.</t>
  </si>
  <si>
    <t>Всего  стоимость в базовых ценах 2001г руб.</t>
  </si>
  <si>
    <t>Сметная стоимость в текущих ценах  на 01.03.2017г.  (С), руб.</t>
  </si>
  <si>
    <t>Сметная стоимость в базовых ценах 2001г.  (С), руб.</t>
  </si>
  <si>
    <t>Сметная стоимость в текущих ценах  на 01.03.2017г.  (Ф), руб.</t>
  </si>
  <si>
    <t>Сметная стоимость в базовых ценах 2001г. (Ф) руб.</t>
  </si>
  <si>
    <t>Наименование затрат</t>
  </si>
  <si>
    <t>№ п/п</t>
  </si>
  <si>
    <t>руб.</t>
  </si>
  <si>
    <t xml:space="preserve">Сводка затрат в сумме                                                                                                               </t>
  </si>
  <si>
    <t>Благоустройство дворовой территории по адресу:  г.Новокузнецк, ул. Тореза 78</t>
  </si>
  <si>
    <t>СВОДКА ЗАТРАТ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</si>
</sst>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Fill="1" applyBorder="1" applyAlignment="1">
      <alignment horizontal="left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left" vertical="center" wrapText="1"/>
    </xf>
    <xf numFmtId="49" fontId="1" fillId="0" borderId="0" xfId="1" applyNumberForma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49" fontId="1" fillId="0" borderId="3" xfId="1" applyNumberFormat="1" applyBorder="1" applyAlignment="1">
      <alignment horizontal="center" vertical="center"/>
    </xf>
    <xf numFmtId="1" fontId="1" fillId="0" borderId="4" xfId="1" applyNumberFormat="1" applyBorder="1" applyAlignment="1">
      <alignment horizontal="center" vertical="center"/>
    </xf>
    <xf numFmtId="1" fontId="1" fillId="0" borderId="5" xfId="1" applyNumberFormat="1" applyBorder="1" applyAlignment="1">
      <alignment horizontal="center" vertical="center"/>
    </xf>
    <xf numFmtId="1" fontId="1" fillId="0" borderId="6" xfId="1" applyNumberFormat="1" applyBorder="1" applyAlignment="1">
      <alignment horizontal="center" vertical="center"/>
    </xf>
    <xf numFmtId="0" fontId="1" fillId="0" borderId="6" xfId="1" applyBorder="1" applyAlignment="1">
      <alignment horizontal="left" vertical="center" wrapText="1"/>
    </xf>
    <xf numFmtId="49" fontId="1" fillId="0" borderId="7" xfId="1" applyNumberFormat="1" applyBorder="1" applyAlignment="1">
      <alignment horizontal="center" vertical="center"/>
    </xf>
    <xf numFmtId="1" fontId="1" fillId="0" borderId="8" xfId="1" applyNumberFormat="1" applyBorder="1" applyAlignment="1">
      <alignment horizontal="center" vertical="center"/>
    </xf>
    <xf numFmtId="1" fontId="1" fillId="0" borderId="9" xfId="1" applyNumberFormat="1" applyBorder="1" applyAlignment="1">
      <alignment horizontal="center" vertical="center"/>
    </xf>
    <xf numFmtId="1" fontId="1" fillId="2" borderId="10" xfId="1" applyNumberFormat="1" applyFill="1" applyBorder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1" fillId="0" borderId="0" xfId="1" applyAlignment="1">
      <alignment horizontal="right"/>
    </xf>
    <xf numFmtId="3" fontId="2" fillId="0" borderId="0" xfId="1" applyNumberFormat="1" applyFont="1"/>
    <xf numFmtId="0" fontId="1" fillId="0" borderId="0" xfId="1" applyBorder="1"/>
    <xf numFmtId="0" fontId="3" fillId="0" borderId="0" xfId="1" applyFont="1" applyBorder="1"/>
    <xf numFmtId="0" fontId="1" fillId="0" borderId="20" xfId="1" applyBorder="1"/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J22"/>
  <sheetViews>
    <sheetView tabSelected="1" workbookViewId="0">
      <selection activeCell="I15" sqref="I15"/>
    </sheetView>
  </sheetViews>
  <sheetFormatPr defaultRowHeight="12.75" x14ac:dyDescent="0.2"/>
  <cols>
    <col min="1" max="1" width="4.5703125" style="1" customWidth="1"/>
    <col min="2" max="2" width="6.140625" style="1" customWidth="1"/>
    <col min="3" max="3" width="25.85546875" style="1" customWidth="1"/>
    <col min="4" max="4" width="15" style="1" customWidth="1"/>
    <col min="5" max="5" width="15.5703125" style="1" customWidth="1"/>
    <col min="6" max="6" width="16" style="1" customWidth="1"/>
    <col min="7" max="7" width="14.85546875" style="1" customWidth="1"/>
    <col min="8" max="8" width="14" style="1" customWidth="1"/>
    <col min="9" max="9" width="13.42578125" style="1" customWidth="1"/>
    <col min="10" max="16384" width="9.140625" style="1"/>
  </cols>
  <sheetData>
    <row r="5" spans="2:10" x14ac:dyDescent="0.2">
      <c r="D5" s="36" t="s">
        <v>23</v>
      </c>
      <c r="E5" s="36"/>
      <c r="F5" s="36"/>
    </row>
    <row r="7" spans="2:10" x14ac:dyDescent="0.2">
      <c r="C7" s="35" t="s">
        <v>22</v>
      </c>
      <c r="D7" s="35"/>
      <c r="E7" s="35"/>
      <c r="F7" s="35"/>
      <c r="G7" s="35"/>
    </row>
    <row r="8" spans="2:10" x14ac:dyDescent="0.2">
      <c r="C8" s="33"/>
      <c r="D8" s="33"/>
      <c r="E8" s="33"/>
      <c r="F8" s="33"/>
      <c r="G8" s="33"/>
    </row>
    <row r="9" spans="2:10" x14ac:dyDescent="0.2">
      <c r="C9" s="34" t="s">
        <v>21</v>
      </c>
      <c r="D9" s="34"/>
      <c r="E9" s="33"/>
      <c r="F9" s="33"/>
      <c r="G9" s="33"/>
      <c r="H9" s="32">
        <f>I19</f>
        <v>706708.18801439996</v>
      </c>
      <c r="I9" s="1" t="s">
        <v>20</v>
      </c>
    </row>
    <row r="10" spans="2:10" ht="13.5" thickBot="1" x14ac:dyDescent="0.25">
      <c r="H10" s="31"/>
    </row>
    <row r="11" spans="2:10" ht="77.25" thickBot="1" x14ac:dyDescent="0.25">
      <c r="B11" s="30" t="s">
        <v>19</v>
      </c>
      <c r="C11" s="29" t="s">
        <v>18</v>
      </c>
      <c r="D11" s="28" t="s">
        <v>17</v>
      </c>
      <c r="E11" s="28" t="s">
        <v>16</v>
      </c>
      <c r="F11" s="28" t="s">
        <v>15</v>
      </c>
      <c r="G11" s="28" t="s">
        <v>14</v>
      </c>
      <c r="H11" s="27" t="s">
        <v>13</v>
      </c>
      <c r="I11" s="26" t="s">
        <v>12</v>
      </c>
    </row>
    <row r="12" spans="2:10" ht="13.5" thickBot="1" x14ac:dyDescent="0.25">
      <c r="B12" s="25">
        <v>1</v>
      </c>
      <c r="C12" s="24">
        <v>2</v>
      </c>
      <c r="D12" s="24">
        <v>3</v>
      </c>
      <c r="E12" s="24">
        <v>4</v>
      </c>
      <c r="F12" s="24">
        <v>5</v>
      </c>
      <c r="G12" s="24">
        <v>6</v>
      </c>
      <c r="H12" s="23">
        <v>7</v>
      </c>
      <c r="I12" s="22">
        <v>8</v>
      </c>
    </row>
    <row r="13" spans="2:10" ht="15.75" customHeight="1" x14ac:dyDescent="0.2">
      <c r="B13" s="21">
        <v>1</v>
      </c>
      <c r="C13" s="20" t="s">
        <v>11</v>
      </c>
      <c r="D13" s="19">
        <v>46877</v>
      </c>
      <c r="E13" s="19">
        <v>352510</v>
      </c>
      <c r="F13" s="19">
        <v>28105</v>
      </c>
      <c r="G13" s="19">
        <v>222350</v>
      </c>
      <c r="H13" s="18">
        <f>D13+F13</f>
        <v>74982</v>
      </c>
      <c r="I13" s="17">
        <f>E13+G13</f>
        <v>574860</v>
      </c>
    </row>
    <row r="14" spans="2:10" ht="18" customHeight="1" x14ac:dyDescent="0.2">
      <c r="B14" s="16" t="s">
        <v>10</v>
      </c>
      <c r="C14" s="15" t="s">
        <v>9</v>
      </c>
      <c r="D14" s="14">
        <f>D15+D16</f>
        <v>1960.771156</v>
      </c>
      <c r="E14" s="14">
        <f>E15+E16</f>
        <v>14744.788280000001</v>
      </c>
      <c r="F14" s="14">
        <f>F15+F16</f>
        <v>1175.5759400000002</v>
      </c>
      <c r="G14" s="14">
        <f>G15+G16</f>
        <v>9300.4557999999997</v>
      </c>
      <c r="H14" s="18">
        <f>D14+F14</f>
        <v>3136.3470960000004</v>
      </c>
      <c r="I14" s="17">
        <f>E14+G14</f>
        <v>24045.24408</v>
      </c>
    </row>
    <row r="15" spans="2:10" ht="25.5" x14ac:dyDescent="0.2">
      <c r="B15" s="16"/>
      <c r="C15" s="15" t="s">
        <v>8</v>
      </c>
      <c r="D15" s="14">
        <f>D13*0.0214</f>
        <v>1003.1677999999999</v>
      </c>
      <c r="E15" s="14">
        <f>E13*0.0214</f>
        <v>7543.7139999999999</v>
      </c>
      <c r="F15" s="14">
        <f>F13*0.0214</f>
        <v>601.447</v>
      </c>
      <c r="G15" s="14">
        <f>G13*0.0214</f>
        <v>4758.29</v>
      </c>
      <c r="H15" s="18">
        <f>D15+F15</f>
        <v>1604.6147999999998</v>
      </c>
      <c r="I15" s="17">
        <f>E15+G15</f>
        <v>12302.004000000001</v>
      </c>
      <c r="J15" s="1">
        <f>I15*1.02*1.18</f>
        <v>14806.692014400001</v>
      </c>
    </row>
    <row r="16" spans="2:10" ht="25.5" x14ac:dyDescent="0.2">
      <c r="B16" s="16"/>
      <c r="C16" s="15" t="s">
        <v>7</v>
      </c>
      <c r="D16" s="14">
        <f>(D13+D15)*0.02</f>
        <v>957.60335600000008</v>
      </c>
      <c r="E16" s="14">
        <f>(E13+E15)*0.02</f>
        <v>7201.0742799999998</v>
      </c>
      <c r="F16" s="14">
        <f>(F13+F15)*0.02</f>
        <v>574.12894000000006</v>
      </c>
      <c r="G16" s="14">
        <f>(G13+G15)*0.02</f>
        <v>4542.1658000000007</v>
      </c>
      <c r="H16" s="18">
        <f>D16+F16</f>
        <v>1531.7322960000001</v>
      </c>
      <c r="I16" s="17">
        <f>E16+G16</f>
        <v>11743.24008</v>
      </c>
    </row>
    <row r="17" spans="2:9" ht="25.5" x14ac:dyDescent="0.2">
      <c r="B17" s="16" t="s">
        <v>6</v>
      </c>
      <c r="C17" s="15" t="s">
        <v>5</v>
      </c>
      <c r="D17" s="14">
        <f>D13+D14</f>
        <v>48837.771156000003</v>
      </c>
      <c r="E17" s="14">
        <f>E13+E14</f>
        <v>367254.78827999998</v>
      </c>
      <c r="F17" s="14">
        <f>F13+F14</f>
        <v>29280.575939999999</v>
      </c>
      <c r="G17" s="14">
        <f>G13+G14</f>
        <v>231650.4558</v>
      </c>
      <c r="H17" s="18">
        <f>D17+F17</f>
        <v>78118.347095999998</v>
      </c>
      <c r="I17" s="17">
        <f>E17+G17</f>
        <v>598905.24407999997</v>
      </c>
    </row>
    <row r="18" spans="2:9" x14ac:dyDescent="0.2">
      <c r="B18" s="16" t="s">
        <v>4</v>
      </c>
      <c r="C18" s="15" t="s">
        <v>3</v>
      </c>
      <c r="D18" s="14"/>
      <c r="E18" s="14">
        <f>(E13+E14)*0.18</f>
        <v>66105.861890399989</v>
      </c>
      <c r="F18" s="14"/>
      <c r="G18" s="14">
        <f>(G13+G14)*0.18</f>
        <v>41697.082043999995</v>
      </c>
      <c r="H18" s="13"/>
      <c r="I18" s="12">
        <f>E18+G18</f>
        <v>107802.94393439998</v>
      </c>
    </row>
    <row r="19" spans="2:9" ht="26.25" thickBot="1" x14ac:dyDescent="0.25">
      <c r="B19" s="11" t="s">
        <v>2</v>
      </c>
      <c r="C19" s="10" t="s">
        <v>1</v>
      </c>
      <c r="D19" s="8"/>
      <c r="E19" s="9">
        <f>E17+E18</f>
        <v>433360.65017039998</v>
      </c>
      <c r="F19" s="8"/>
      <c r="G19" s="9">
        <f>G17+G18</f>
        <v>273347.53784399998</v>
      </c>
      <c r="H19" s="8"/>
      <c r="I19" s="7">
        <f>E19+G19</f>
        <v>706708.18801439996</v>
      </c>
    </row>
    <row r="20" spans="2:9" x14ac:dyDescent="0.2">
      <c r="B20" s="6"/>
      <c r="C20" s="5"/>
      <c r="D20" s="4"/>
      <c r="E20" s="4"/>
      <c r="F20" s="4"/>
      <c r="G20" s="4"/>
      <c r="H20" s="4"/>
    </row>
    <row r="21" spans="2:9" ht="25.5" customHeight="1" x14ac:dyDescent="0.2">
      <c r="C21" s="3" t="s">
        <v>0</v>
      </c>
      <c r="D21" s="3"/>
    </row>
    <row r="22" spans="2:9" ht="19.5" customHeight="1" x14ac:dyDescent="0.2">
      <c r="D22" s="2"/>
      <c r="E22" s="2"/>
    </row>
  </sheetData>
  <mergeCells count="2">
    <mergeCell ref="D5:F5"/>
    <mergeCell ref="C21:D21"/>
  </mergeCells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Тореза 78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2017-07-16T13:25:48Z</dcterms:created>
  <dcterms:modified xsi:type="dcterms:W3CDTF">2017-07-16T13:28:41Z</dcterms:modified>
</cp:coreProperties>
</file>