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92" i="1" l="1"/>
  <c r="I93" i="1" l="1"/>
  <c r="I94" i="1" s="1"/>
  <c r="I95" i="1" l="1"/>
  <c r="I96" i="1" s="1"/>
  <c r="I97" i="1" l="1"/>
  <c r="I98" i="1" s="1"/>
</calcChain>
</file>

<file path=xl/sharedStrings.xml><?xml version="1.0" encoding="utf-8"?>
<sst xmlns="http://schemas.openxmlformats.org/spreadsheetml/2006/main" count="232" uniqueCount="187">
  <si>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</si>
  <si>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</si>
  <si>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</si>
  <si>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</si>
  <si>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</si>
  <si>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</si>
  <si>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</si>
  <si>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</si>
  <si>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</si>
  <si>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</si>
  <si>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</si>
  <si>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</si>
  <si>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</si>
  <si>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</si>
  <si>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</si>
  <si>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</si>
  <si>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</si>
  <si>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</si>
  <si>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</si>
  <si>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</si>
  <si>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</si>
  <si>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</si>
  <si>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</si>
  <si>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</si>
  <si>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</si>
  <si>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</si>
  <si>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t xml:space="preserve">                                       Устройство дорожной одежды на парковках</t>
  </si>
  <si>
    <r>
      <t>ТЕРр68-3-1</t>
    </r>
    <r>
      <rPr>
        <i/>
        <sz val="9"/>
        <rFont val="Arial"/>
        <family val="2"/>
        <charset val="204"/>
      </rPr>
      <t xml:space="preserve">
Редакция 2014 г.</t>
    </r>
  </si>
  <si>
    <r>
      <t>Валка деревьев в городских условиях: (липа, сосна, кедр, тополь) диаметром до 300 мм
(1 складочный м3 кряжей)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(2418,45 руб.): 88%=104%*0.85 от ФОТ (2748,24 руб.)
СП (1319,16 руб.): 48%=60%*0.8 от ФОТ (2748,24 руб.)</t>
    </r>
  </si>
  <si>
    <t>37,89
25,88</t>
  </si>
  <si>
    <r>
      <t>ТЕР01-02-105-02</t>
    </r>
    <r>
      <rPr>
        <i/>
        <sz val="9"/>
        <rFont val="Arial"/>
        <family val="2"/>
        <charset val="204"/>
      </rPr>
      <t xml:space="preserve">
Редакция 2014 г.</t>
    </r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</si>
  <si>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до 32 см
(100 пней)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(72,64 руб.): 68%=80%*0.85 от ФОТ (106,83 руб.)
СП (33,12 руб.): 31%=45%*0,85 * 0.8 от ФОТ (106,83 руб.)</t>
    </r>
  </si>
  <si>
    <r>
      <t>0,07</t>
    </r>
    <r>
      <rPr>
        <i/>
        <sz val="7"/>
        <rFont val="Arial"/>
        <family val="2"/>
        <charset val="204"/>
      </rPr>
      <t xml:space="preserve">
7 / 100</t>
    </r>
  </si>
  <si>
    <t>670,64
71,62</t>
  </si>
  <si>
    <t>46,94
5,01</t>
  </si>
  <si>
    <r>
      <t>ТЕР01-02-107-01</t>
    </r>
    <r>
      <rPr>
        <i/>
        <sz val="9"/>
        <rFont val="Arial"/>
        <family val="2"/>
        <charset val="204"/>
      </rPr>
      <t xml:space="preserve">
Редакция 2014 г.</t>
    </r>
  </si>
  <si>
    <r>
      <t>Засыпка ям подкоренных бульдозерами мощностью: 79 кВт (108 л.с.)
(100 ям)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(38,28 руб.): 68%=80%*0.85 от ФОТ (56,3 руб.)
СП (17,45 руб.): 31%=45%*0,85 * 0.8 от ФОТ (56,3 руб.)</t>
    </r>
  </si>
  <si>
    <t>295,4
37,77</t>
  </si>
  <si>
    <t>20,68
2,64</t>
  </si>
  <si>
    <t>Прайс "СГМК"</t>
  </si>
  <si>
    <r>
      <t>Щебень из доменного шлака фр. 10-20 мм (378,95*1,02*1,103)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</si>
  <si>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67,46</t>
    </r>
    <r>
      <rPr>
        <i/>
        <sz val="6"/>
        <rFont val="Arial"/>
        <family val="2"/>
        <charset val="204"/>
      </rPr>
      <t xml:space="preserve">
378,95/6,32*1,02*1,103</t>
    </r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</si>
  <si>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</si>
  <si>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(2-й уровень)
НР 0%=0%*0.85 от ФОТ
СП 0%=0%*0.8 от ФОТ</t>
    </r>
  </si>
  <si>
    <r>
      <t>3,486</t>
    </r>
    <r>
      <rPr>
        <i/>
        <sz val="7"/>
        <rFont val="Arial"/>
        <family val="2"/>
        <charset val="204"/>
      </rPr>
      <t xml:space="preserve">
4,98*0,7</t>
    </r>
  </si>
  <si>
    <t>12,44
2,71</t>
  </si>
  <si>
    <t>9,73
1,38</t>
  </si>
  <si>
    <t>33,92
4,81</t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</si>
  <si>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</si>
  <si>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 (3-й уровень)
НР 0%=0%*0.85 от ФОТ
СП 0%=0%*0.8 от ФОТ</t>
    </r>
  </si>
  <si>
    <r>
      <t>ТЕР01-01-030-02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</si>
  <si>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с перемещением до 10 м бульдозерами мощностью: 59 кВт (80 л.с.), группа грунтов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(146,12 руб.): 81%=95%*0.85 от ФОТ (180,4 руб.)
СП (61,34 руб.): 34%=50%*0,85 * 0.8 от ФОТ (180,4 руб.)</t>
    </r>
  </si>
  <si>
    <r>
      <t>0,04803</t>
    </r>
    <r>
      <rPr>
        <i/>
        <sz val="7"/>
        <rFont val="Arial"/>
        <family val="2"/>
        <charset val="204"/>
      </rPr>
      <t xml:space="preserve">
(160,1*0,3) / 1000</t>
    </r>
  </si>
  <si>
    <t>1719,77
176,21</t>
  </si>
  <si>
    <t>82,6
8,46</t>
  </si>
  <si>
    <r>
      <t>57,636</t>
    </r>
    <r>
      <rPr>
        <i/>
        <sz val="7"/>
        <rFont val="Arial"/>
        <family val="2"/>
        <charset val="204"/>
      </rPr>
      <t xml:space="preserve">
48,03*1,2</t>
    </r>
  </si>
  <si>
    <t>560,8
79,54</t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</si>
  <si>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</si>
  <si>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(4958,63 руб.): 121%=142%*0.85 от ФОТ (4098,04 руб.)
СП (2663,73 руб.): 65%=95%*0,85 * 0.8 от ФОТ (4098,04 руб.)</t>
    </r>
  </si>
  <si>
    <r>
      <t>0,3202</t>
    </r>
    <r>
      <rPr>
        <i/>
        <sz val="7"/>
        <rFont val="Arial"/>
        <family val="2"/>
        <charset val="204"/>
      </rPr>
      <t xml:space="preserve">
(160,1*0,2) / 100</t>
    </r>
  </si>
  <si>
    <t>4617,09
121,95</t>
  </si>
  <si>
    <t>4465,64
478,22</t>
  </si>
  <si>
    <t>1429,9
153,13</t>
  </si>
  <si>
    <r>
      <t>40,3452</t>
    </r>
    <r>
      <rPr>
        <i/>
        <sz val="7"/>
        <rFont val="Arial"/>
        <family val="2"/>
        <charset val="204"/>
      </rPr>
      <t xml:space="preserve">
32,02*1,26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</si>
  <si>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</si>
  <si>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0,08005</t>
    </r>
    <r>
      <rPr>
        <i/>
        <sz val="7"/>
        <rFont val="Arial"/>
        <family val="2"/>
        <charset val="204"/>
      </rPr>
      <t xml:space="preserve">
160,1*0,0005</t>
    </r>
  </si>
  <si>
    <t>49,08
8,59</t>
  </si>
  <si>
    <t>3,93
0,69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</si>
  <si>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</si>
  <si>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(3131,6 руб.): 121%=142%*0.85 от ФОТ (2588,1 руб.)
СП (1682,27 руб.): 65%=95%*0,85 * 0.8 от ФОТ (2588,1 руб.)</t>
    </r>
  </si>
  <si>
    <r>
      <t>0,1601</t>
    </r>
    <r>
      <rPr>
        <i/>
        <sz val="7"/>
        <rFont val="Arial"/>
        <family val="2"/>
        <charset val="204"/>
      </rPr>
      <t xml:space="preserve">
160,1 / 1000</t>
    </r>
  </si>
  <si>
    <t>3437,9
442,75</t>
  </si>
  <si>
    <t>2769,94
315,39</t>
  </si>
  <si>
    <t>443,47
50,49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</si>
  <si>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</si>
  <si>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</si>
  <si>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Устройство тротуаров</t>
  </si>
  <si>
    <r>
      <t>ТЕРр68-14-1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</si>
  <si>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бетонном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(13344,06 руб.): 88%=104%*0.85 от ФОТ (15163,71 руб.)
СП (7278,58 руб.): 48%=60%*0.8 от ФОТ (15163,71 руб.)</t>
    </r>
  </si>
  <si>
    <r>
      <t>0,865</t>
    </r>
    <r>
      <rPr>
        <i/>
        <sz val="7"/>
        <rFont val="Arial"/>
        <family val="2"/>
        <charset val="204"/>
      </rPr>
      <t xml:space="preserve">
86,5 / 100</t>
    </r>
  </si>
  <si>
    <t>1417,77
708,54</t>
  </si>
  <si>
    <t>709,23
113,55</t>
  </si>
  <si>
    <t>613,48
98,22</t>
  </si>
  <si>
    <r>
      <t>ТЕРр68-12-11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</si>
  <si>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1500-2100 мм толщиной слоя: до 30 мм (3см)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(375,49 руб.): 88%=104%*0.85 от ФОТ (426,69 руб.)
СП (204,81 руб.): 48%=60%*0.8 от ФОТ (426,69 руб.)</t>
    </r>
  </si>
  <si>
    <r>
      <t>0,3563</t>
    </r>
    <r>
      <rPr>
        <i/>
        <sz val="7"/>
        <rFont val="Arial"/>
        <family val="2"/>
        <charset val="204"/>
      </rPr>
      <t xml:space="preserve">
356,3 / 1000</t>
    </r>
  </si>
  <si>
    <t>1514,12
12,46</t>
  </si>
  <si>
    <t>1501,66
43,71</t>
  </si>
  <si>
    <t>535,04
15,57</t>
  </si>
  <si>
    <r>
      <t>12,0235</t>
    </r>
    <r>
      <rPr>
        <i/>
        <sz val="7"/>
        <rFont val="Arial"/>
        <family val="2"/>
        <charset val="204"/>
      </rPr>
      <t xml:space="preserve">
86,5*0,043+0,04*86,5*2,4</t>
    </r>
  </si>
  <si>
    <t>116,99
16,59</t>
  </si>
  <si>
    <r>
      <t>33,183</t>
    </r>
    <r>
      <rPr>
        <i/>
        <sz val="7"/>
        <rFont val="Arial"/>
        <family val="2"/>
        <charset val="204"/>
      </rPr>
      <t xml:space="preserve">
12,023+21,16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</si>
  <si>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(6621,06 руб.): 121%=142%*0.85 от ФОТ (5471,95 руб.)
СП (3556,77 руб.): 65%=95%*0,85 * 0.8 от ФОТ (5471,95 руб.)</t>
    </r>
  </si>
  <si>
    <r>
      <t>0,42756</t>
    </r>
    <r>
      <rPr>
        <i/>
        <sz val="7"/>
        <rFont val="Arial"/>
        <family val="2"/>
        <charset val="204"/>
      </rPr>
      <t xml:space="preserve">
(356,3*0,12) / 100</t>
    </r>
  </si>
  <si>
    <t>1909,33
204,47</t>
  </si>
  <si>
    <r>
      <t>Щебень из доменного шлака фр. 10-20мм (378,95*1,02*1,103)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</si>
  <si>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53,87256</t>
    </r>
    <r>
      <rPr>
        <i/>
        <sz val="7"/>
        <rFont val="Arial"/>
        <family val="2"/>
        <charset val="204"/>
      </rPr>
      <t xml:space="preserve">
(356,3*0,12)*1,26</t>
    </r>
  </si>
  <si>
    <r>
      <t>Розлив вяжущих материалов (356,3*0,0005)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(39,48 руб.): 121%=142%*0.85 от ФОТ (32,63 руб.)
СП (21,21 руб.): 65%=95%*0,85 * 0.8 от ФОТ (32,63 руб.)</t>
    </r>
  </si>
  <si>
    <r>
      <t>0,17815</t>
    </r>
    <r>
      <rPr>
        <i/>
        <sz val="7"/>
        <rFont val="Arial"/>
        <family val="2"/>
        <charset val="204"/>
      </rPr>
      <t xml:space="preserve">
356,3*0,0005</t>
    </r>
  </si>
  <si>
    <t>8,74
1,53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</si>
  <si>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(6969,65 руб.): 121%=142%*0.85 от ФОТ (5760,04 руб.)
СП (3744,03 руб.): 65%=95%*0,85 * 0.8 от ФОТ (5760,04 руб.)</t>
    </r>
  </si>
  <si>
    <t>986,93
112,37</t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</si>
  <si>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</si>
  <si>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(17497,65 руб.): 121%=142%*0.85 от ФОТ (14460,87 руб.)
СП (9399,57 руб.): 65%=95%*0,85 * 0.8 от ФОТ (14460,87 руб.)</t>
    </r>
  </si>
  <si>
    <t>4554,61
772,97</t>
  </si>
  <si>
    <t>104,2
11,02</t>
  </si>
  <si>
    <t>90,13
9,53</t>
  </si>
  <si>
    <t>Прайс "Авангард"</t>
  </si>
  <si>
    <r>
      <t>Поребрик П-1У (длина 4,1м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</si>
  <si>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4,54125</t>
    </r>
    <r>
      <rPr>
        <i/>
        <sz val="7"/>
        <rFont val="Arial"/>
        <family val="2"/>
        <charset val="204"/>
      </rPr>
      <t xml:space="preserve">
86,5*0,0525</t>
    </r>
  </si>
  <si>
    <r>
      <t>1568,2</t>
    </r>
    <r>
      <rPr>
        <i/>
        <sz val="6"/>
        <rFont val="Arial"/>
        <family val="2"/>
        <charset val="204"/>
      </rPr>
      <t xml:space="preserve">
10395/6,32/1,18*1,02*1,103</t>
    </r>
  </si>
  <si>
    <t xml:space="preserve">                                       Дренажный колодец</t>
  </si>
  <si>
    <r>
      <t>ТЕР01-01-006-02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</si>
  <si>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в котлованах объемом до 500 м3 экскаваторами с ковшом вместимостью 0,4 (0,35-0,45) м3, группа грунтов: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(18,31 руб.): 81%=95%*0.85 от ФОТ (22,6 руб.)
СП (7,68 руб.): 34%=50%*0,85 * 0.8 от ФОТ (22,6 руб.)</t>
    </r>
  </si>
  <si>
    <r>
      <t>0,0015</t>
    </r>
    <r>
      <rPr>
        <i/>
        <sz val="7"/>
        <rFont val="Arial"/>
        <family val="2"/>
        <charset val="204"/>
      </rPr>
      <t xml:space="preserve">
1,5 / 1000</t>
    </r>
  </si>
  <si>
    <t>5051,9
707,73</t>
  </si>
  <si>
    <t>7,58
1,06</t>
  </si>
  <si>
    <r>
      <t>ТЕР23-03-001-03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</si>
  <si>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круглых сборных железобетонных канализационных колодцев диаметром: 1 м в сухих грунтах
(10 м3 железобетонных и бетонных конструкций колодца)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(2932,68 руб.): 111%=130%*0.85 от ФОТ (2642,05 руб.)
СП (1611,65 руб.): 61%=89%*0,85 * 0.8 от ФОТ (2642,05 руб.)</t>
    </r>
  </si>
  <si>
    <r>
      <t>0,068</t>
    </r>
    <r>
      <rPr>
        <i/>
        <sz val="7"/>
        <rFont val="Arial"/>
        <family val="2"/>
        <charset val="204"/>
      </rPr>
      <t xml:space="preserve">
0,68 / 10</t>
    </r>
  </si>
  <si>
    <t>21047,97
1511,72</t>
  </si>
  <si>
    <t>3346,28
310,24</t>
  </si>
  <si>
    <t>227,55
21,10</t>
  </si>
  <si>
    <r>
      <t>ТССЦ-101-2535</t>
    </r>
    <r>
      <rPr>
        <i/>
        <sz val="9"/>
        <rFont val="Arial"/>
        <family val="2"/>
        <charset val="204"/>
      </rPr>
      <t xml:space="preserve">
Редакция 2014 г.</t>
    </r>
  </si>
  <si>
    <r>
      <t>Люки чугунные легкие
(шт.)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</si>
  <si>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ТССЦ-201-0755</t>
    </r>
    <r>
      <rPr>
        <i/>
        <sz val="9"/>
        <rFont val="Arial"/>
        <family val="2"/>
        <charset val="204"/>
      </rPr>
      <t xml:space="preserve">
Редакция 2014 г.</t>
    </r>
  </si>
  <si>
    <r>
      <t>Отдельные конструктивные элементы зданий и сооружений с преобладанием горячекатаных профилей, средняя масса сборочной единицы до 0,1 т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</si>
  <si>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ТЕР01-01-033-02</t>
    </r>
    <r>
      <rPr>
        <i/>
        <sz val="9"/>
        <rFont val="Arial"/>
        <family val="2"/>
        <charset val="204"/>
      </rPr>
      <t xml:space="preserve">
Редакция 2014 г.</t>
    </r>
  </si>
  <si>
    <r>
      <t>Засыпка траншей и котлованов с перемещением грунта до 5 м бульдозерами мощностью: 59 кВт (80 л.с.), группа грунтов 2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(0,69 руб.): 81%=95%*0.85 от ФОТ (0,85 руб.)
СП (0,29 руб.): 34%=50%*0,85 * 0.8 от ФОТ (0,85 руб.)</t>
    </r>
  </si>
  <si>
    <r>
      <t>0,0003</t>
    </r>
    <r>
      <rPr>
        <i/>
        <sz val="7"/>
        <rFont val="Arial"/>
        <family val="2"/>
        <charset val="204"/>
      </rPr>
      <t xml:space="preserve">
0,3 / 1000</t>
    </r>
  </si>
  <si>
    <t>1205,88
123,56</t>
  </si>
  <si>
    <t>0,36
0,04</t>
  </si>
  <si>
    <t>Итого прямые затраты по смете в ценах 2001г.</t>
  </si>
  <si>
    <t>8626,71
785,25</t>
  </si>
  <si>
    <t>Итого прямые затраты по смете с учетом индексов, в текущих ценах</t>
  </si>
  <si>
    <t>41941,97
14693,18</t>
  </si>
  <si>
    <t>Накладные расходы</t>
  </si>
  <si>
    <t xml:space="preserve">  В том числе, справочно:</t>
  </si>
  <si>
    <t xml:space="preserve">  68% =  80%*0.85 ФОТ (от 163,13)  (Поз. 2-3)</t>
  </si>
  <si>
    <t xml:space="preserve">  81% =  95%*0.85 ФОТ (от 203,86)  (Поз. 7, 26, 30)</t>
  </si>
  <si>
    <t xml:space="preserve">  88% =  104%*0.85 ФОТ (от 18338,64)  (Поз. 1, 15-16)</t>
  </si>
  <si>
    <t xml:space="preserve">  111% =  130%*0.85 ФОТ (от 2642,05)  (Поз. 27, 29)</t>
  </si>
  <si>
    <t xml:space="preserve">  121% =  142%*0.85 ФОТ (от 32426,34)  (Поз. 10, 12-13, 19, 21-22, 24)</t>
  </si>
  <si>
    <t>Сметная прибыль</t>
  </si>
  <si>
    <t xml:space="preserve">  31% =  45%*0,85 * 0.8 ФОТ (от 163,13)  (Поз. 2-3)</t>
  </si>
  <si>
    <t xml:space="preserve">  34% =  50%*0,85 * 0.8 ФОТ (от 203,86)  (Поз. 7, 26, 30)</t>
  </si>
  <si>
    <t xml:space="preserve">  48% =  60%*0.8 ФОТ (от 18338,64)  (Поз. 1, 15-16)</t>
  </si>
  <si>
    <t xml:space="preserve">  61% =  89%*0,85 * 0.8 ФОТ (от 2642,05)  (Поз. 27, 29)</t>
  </si>
  <si>
    <t xml:space="preserve">  65% =  95%*0,85 * 0.8 ФОТ (от 32426,34)  (Поз. 10, 12-13, 19, 21-22, 24)</t>
  </si>
  <si>
    <t>Итоги по смете:</t>
  </si>
  <si>
    <t xml:space="preserve">  Итого Поз. 5, 8, 17 "Погрузка СМР=11,341"</t>
  </si>
  <si>
    <t xml:space="preserve">  Итого Поз. 6, 9, 18 "Перевозка СМР=10,144"</t>
  </si>
  <si>
    <t xml:space="preserve">  Итого Поз. 1-4, 7, 10-16, 19-30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</si>
  <si>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</si>
  <si>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</si>
  <si>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</si>
  <si>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</si>
  <si>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</si>
  <si>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</si>
  <si>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</si>
  <si>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</si>
  <si>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</si>
  <si>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</si>
  <si>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</si>
  <si>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</si>
  <si>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</si>
  <si>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___________________________54,073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</si>
  <si>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</si>
  <si>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</si>
  <si>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</si>
  <si>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</si>
  <si>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</si>
  <si>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</si>
  <si>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_______________________________________________________________________________________________176,88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</si>
  <si>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</si>
  <si>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</si>
  <si>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</si>
  <si>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</si>
  <si>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</si>
  <si>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</si>
  <si>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</si>
  <si>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___________________________720,965</t>
  </si>
  <si>
    <r>
      <t>Розлив вяжущих материалов (160,1*0,0005)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(17,8 руб.): 121%=142%*0.85 от ФОТ (14,71 руб.)
СП (9,56 руб.): 65%=95%*0,85 * 0.8 от ФОТ (14,71 руб.)</t>
    </r>
  </si>
  <si>
    <t>благоустройство дворовой территории ул. Покрышкина,д. №  23. (дополнительный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</si>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</sst>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Q13" sqref="Q13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3" t="s">
        <v>8</v>
      </c>
      <c r="L1" s="74"/>
      <c r="M1" s="74"/>
      <c r="N1" s="75"/>
    </row>
    <row r="2" spans="1:17" outlineLevel="1" x14ac:dyDescent="0.2">
      <c r="A2" s="8"/>
      <c r="D2" s="58"/>
      <c r="K2" s="76"/>
      <c r="L2" s="74"/>
      <c r="M2" s="74"/>
      <c r="N2" s="75"/>
    </row>
    <row r="3" spans="1:17" outlineLevel="1" x14ac:dyDescent="0.2">
      <c r="A3" s="8"/>
      <c r="D3" s="58"/>
      <c r="K3" s="9" t="s">
        <v>184</v>
      </c>
      <c r="L3" s="33"/>
      <c r="M3" s="33"/>
      <c r="N3" s="33"/>
    </row>
    <row r="4" spans="1:17" outlineLevel="1" x14ac:dyDescent="0.2">
      <c r="A4" s="8" t="s">
        <v>23</v>
      </c>
      <c r="D4" s="58"/>
      <c r="K4" s="77" t="s">
        <v>185</v>
      </c>
      <c r="L4" s="77"/>
      <c r="M4" s="77"/>
      <c r="N4" s="9"/>
    </row>
    <row r="5" spans="1:17" outlineLevel="1" x14ac:dyDescent="0.2">
      <c r="A5" s="9" t="s">
        <v>176</v>
      </c>
      <c r="D5" s="58"/>
      <c r="K5" s="76" t="s">
        <v>23</v>
      </c>
      <c r="L5" s="74"/>
      <c r="M5" s="74"/>
      <c r="N5" s="7"/>
    </row>
    <row r="6" spans="1:17" x14ac:dyDescent="0.2">
      <c r="A6" s="9"/>
      <c r="D6" s="58"/>
      <c r="K6" s="77" t="s">
        <v>177</v>
      </c>
      <c r="L6" s="74"/>
      <c r="M6" s="74"/>
      <c r="N6" s="7"/>
      <c r="O6" s="7"/>
      <c r="P6" s="7"/>
      <c r="Q6" s="7"/>
    </row>
    <row r="7" spans="1:17" x14ac:dyDescent="0.2">
      <c r="A7" s="9"/>
      <c r="D7" s="58"/>
      <c r="K7" s="77"/>
      <c r="L7" s="74"/>
      <c r="M7" s="74"/>
      <c r="N7" s="7"/>
      <c r="O7" s="7"/>
      <c r="P7" s="7"/>
      <c r="Q7" s="7"/>
    </row>
    <row r="8" spans="1:17" ht="14.25" x14ac:dyDescent="0.2">
      <c r="A8" s="58"/>
      <c r="C8" s="6"/>
      <c r="D8" s="10" t="s">
        <v>186</v>
      </c>
      <c r="E8" s="6"/>
      <c r="F8" s="11"/>
      <c r="G8" s="11"/>
      <c r="H8" s="11"/>
      <c r="I8" s="11"/>
      <c r="J8" s="11"/>
      <c r="K8" s="7"/>
      <c r="L8" s="7"/>
      <c r="M8" s="7"/>
      <c r="N8" s="7"/>
      <c r="O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4"/>
      <c r="L9" s="74"/>
      <c r="M9" s="74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58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58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183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175</v>
      </c>
      <c r="C18" s="35"/>
      <c r="D18" s="66" t="s">
        <v>181</v>
      </c>
      <c r="E18" s="66"/>
      <c r="F18" s="47" t="s">
        <v>165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171</v>
      </c>
      <c r="C19" s="35"/>
      <c r="D19" s="68" t="s">
        <v>166</v>
      </c>
      <c r="E19" s="68"/>
      <c r="F19" s="36" t="s">
        <v>165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172</v>
      </c>
      <c r="C20" s="35"/>
      <c r="D20" s="68" t="s">
        <v>173</v>
      </c>
      <c r="E20" s="67"/>
      <c r="F20" s="36" t="s">
        <v>174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167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60" t="s">
        <v>5</v>
      </c>
      <c r="B24" s="63" t="s">
        <v>9</v>
      </c>
      <c r="C24" s="60" t="s">
        <v>10</v>
      </c>
      <c r="D24" s="60" t="s">
        <v>11</v>
      </c>
      <c r="E24" s="60" t="s">
        <v>18</v>
      </c>
      <c r="F24" s="60"/>
      <c r="G24" s="60"/>
      <c r="H24" s="60" t="s">
        <v>19</v>
      </c>
      <c r="I24" s="60"/>
      <c r="J24" s="60"/>
      <c r="K24" s="60"/>
      <c r="L24" s="60"/>
      <c r="M24" s="60" t="s">
        <v>16</v>
      </c>
      <c r="N24" s="60"/>
      <c r="O24" s="59" t="s">
        <v>21</v>
      </c>
      <c r="P24" s="42"/>
      <c r="Q24" s="42"/>
      <c r="R24" s="42"/>
      <c r="S24" s="42"/>
    </row>
    <row r="25" spans="1:19" s="43" customFormat="1" ht="36" x14ac:dyDescent="0.2">
      <c r="A25" s="60"/>
      <c r="B25" s="63"/>
      <c r="C25" s="60"/>
      <c r="D25" s="60"/>
      <c r="E25" s="41" t="s">
        <v>12</v>
      </c>
      <c r="F25" s="41" t="s">
        <v>13</v>
      </c>
      <c r="G25" s="60" t="s">
        <v>20</v>
      </c>
      <c r="H25" s="60" t="s">
        <v>22</v>
      </c>
      <c r="I25" s="60" t="s">
        <v>6</v>
      </c>
      <c r="J25" s="60" t="s">
        <v>15</v>
      </c>
      <c r="K25" s="41" t="s">
        <v>13</v>
      </c>
      <c r="L25" s="60" t="s">
        <v>20</v>
      </c>
      <c r="M25" s="60"/>
      <c r="N25" s="60"/>
      <c r="O25" s="59"/>
      <c r="P25" s="42"/>
      <c r="Q25" s="42"/>
      <c r="R25" s="42"/>
      <c r="S25" s="42"/>
    </row>
    <row r="26" spans="1:19" s="43" customFormat="1" ht="38.25" customHeight="1" x14ac:dyDescent="0.2">
      <c r="A26" s="60"/>
      <c r="B26" s="63"/>
      <c r="C26" s="60"/>
      <c r="D26" s="60"/>
      <c r="E26" s="41" t="s">
        <v>15</v>
      </c>
      <c r="F26" s="41" t="s">
        <v>14</v>
      </c>
      <c r="G26" s="60"/>
      <c r="H26" s="60"/>
      <c r="I26" s="60"/>
      <c r="J26" s="60"/>
      <c r="K26" s="41" t="s">
        <v>14</v>
      </c>
      <c r="L26" s="60"/>
      <c r="M26" s="41" t="s">
        <v>17</v>
      </c>
      <c r="N26" s="41" t="s">
        <v>12</v>
      </c>
      <c r="O26" s="59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81" t="s">
        <v>25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</row>
    <row r="29" spans="1:19" ht="19.149999999999999" customHeight="1" x14ac:dyDescent="0.2">
      <c r="A29" s="78" t="s">
        <v>26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</row>
    <row r="30" spans="1:19" ht="116.25" x14ac:dyDescent="0.2">
      <c r="A30" s="49">
        <v>1</v>
      </c>
      <c r="B30" s="50" t="s">
        <v>27</v>
      </c>
      <c r="C30" s="51" t="s">
        <v>28</v>
      </c>
      <c r="D30" s="49">
        <v>4.9800000000000004</v>
      </c>
      <c r="E30" s="52" t="s">
        <v>29</v>
      </c>
      <c r="F30" s="52">
        <v>12.01</v>
      </c>
      <c r="G30" s="52"/>
      <c r="H30" s="52"/>
      <c r="I30" s="53">
        <v>188.69</v>
      </c>
      <c r="J30" s="53">
        <v>128.88</v>
      </c>
      <c r="K30" s="53">
        <v>59.81</v>
      </c>
      <c r="L30" s="52"/>
      <c r="M30" s="53">
        <v>2.57</v>
      </c>
      <c r="N30" s="53">
        <v>12.8</v>
      </c>
      <c r="O30" s="53"/>
    </row>
    <row r="31" spans="1:19" ht="140.25" x14ac:dyDescent="0.2">
      <c r="A31" s="49">
        <v>2</v>
      </c>
      <c r="B31" s="50" t="s">
        <v>30</v>
      </c>
      <c r="C31" s="51" t="s">
        <v>31</v>
      </c>
      <c r="D31" s="54" t="s">
        <v>32</v>
      </c>
      <c r="E31" s="52">
        <v>670.64</v>
      </c>
      <c r="F31" s="52" t="s">
        <v>33</v>
      </c>
      <c r="G31" s="52"/>
      <c r="H31" s="52"/>
      <c r="I31" s="53">
        <v>46.94</v>
      </c>
      <c r="J31" s="52"/>
      <c r="K31" s="52" t="s">
        <v>34</v>
      </c>
      <c r="L31" s="52"/>
      <c r="M31" s="52"/>
      <c r="N31" s="52"/>
      <c r="O31" s="53"/>
    </row>
    <row r="32" spans="1:19" ht="106.5" x14ac:dyDescent="0.2">
      <c r="A32" s="49">
        <v>3</v>
      </c>
      <c r="B32" s="50" t="s">
        <v>35</v>
      </c>
      <c r="C32" s="51" t="s">
        <v>36</v>
      </c>
      <c r="D32" s="54" t="s">
        <v>32</v>
      </c>
      <c r="E32" s="52">
        <v>295.39999999999998</v>
      </c>
      <c r="F32" s="52" t="s">
        <v>37</v>
      </c>
      <c r="G32" s="52"/>
      <c r="H32" s="52"/>
      <c r="I32" s="53">
        <v>20.68</v>
      </c>
      <c r="J32" s="52"/>
      <c r="K32" s="52" t="s">
        <v>38</v>
      </c>
      <c r="L32" s="52"/>
      <c r="M32" s="52"/>
      <c r="N32" s="52"/>
      <c r="O32" s="53"/>
    </row>
    <row r="33" spans="1:15" ht="65.25" x14ac:dyDescent="0.2">
      <c r="A33" s="49">
        <v>4</v>
      </c>
      <c r="B33" s="50" t="s">
        <v>39</v>
      </c>
      <c r="C33" s="51" t="s">
        <v>40</v>
      </c>
      <c r="D33" s="49">
        <v>1.22</v>
      </c>
      <c r="E33" s="52" t="s">
        <v>41</v>
      </c>
      <c r="F33" s="52"/>
      <c r="G33" s="52" t="s">
        <v>41</v>
      </c>
      <c r="H33" s="52"/>
      <c r="I33" s="53">
        <v>82.3</v>
      </c>
      <c r="J33" s="52"/>
      <c r="K33" s="52"/>
      <c r="L33" s="53">
        <v>82.3</v>
      </c>
      <c r="M33" s="52"/>
      <c r="N33" s="52"/>
      <c r="O33" s="53"/>
    </row>
    <row r="34" spans="1:15" ht="108.75" x14ac:dyDescent="0.2">
      <c r="A34" s="49">
        <v>5</v>
      </c>
      <c r="B34" s="50" t="s">
        <v>42</v>
      </c>
      <c r="C34" s="51" t="s">
        <v>43</v>
      </c>
      <c r="D34" s="54" t="s">
        <v>44</v>
      </c>
      <c r="E34" s="52" t="s">
        <v>45</v>
      </c>
      <c r="F34" s="52" t="s">
        <v>46</v>
      </c>
      <c r="G34" s="52"/>
      <c r="H34" s="52"/>
      <c r="I34" s="53">
        <v>43.37</v>
      </c>
      <c r="J34" s="53">
        <v>9.4499999999999993</v>
      </c>
      <c r="K34" s="52" t="s">
        <v>47</v>
      </c>
      <c r="L34" s="52"/>
      <c r="M34" s="52"/>
      <c r="N34" s="52"/>
      <c r="O34" s="53"/>
    </row>
    <row r="35" spans="1:15" ht="108.75" x14ac:dyDescent="0.2">
      <c r="A35" s="49">
        <v>6</v>
      </c>
      <c r="B35" s="50" t="s">
        <v>48</v>
      </c>
      <c r="C35" s="51" t="s">
        <v>49</v>
      </c>
      <c r="D35" s="49">
        <v>3.4860000000000002</v>
      </c>
      <c r="E35" s="52">
        <v>15.36</v>
      </c>
      <c r="F35" s="52">
        <v>15.36</v>
      </c>
      <c r="G35" s="52"/>
      <c r="H35" s="52"/>
      <c r="I35" s="53">
        <v>53.55</v>
      </c>
      <c r="J35" s="52"/>
      <c r="K35" s="53">
        <v>53.55</v>
      </c>
      <c r="L35" s="52"/>
      <c r="M35" s="52"/>
      <c r="N35" s="52"/>
      <c r="O35" s="53"/>
    </row>
    <row r="36" spans="1:15" ht="116.25" x14ac:dyDescent="0.2">
      <c r="A36" s="49">
        <v>7</v>
      </c>
      <c r="B36" s="50" t="s">
        <v>50</v>
      </c>
      <c r="C36" s="51" t="s">
        <v>51</v>
      </c>
      <c r="D36" s="54" t="s">
        <v>52</v>
      </c>
      <c r="E36" s="52">
        <v>1719.77</v>
      </c>
      <c r="F36" s="52" t="s">
        <v>53</v>
      </c>
      <c r="G36" s="52"/>
      <c r="H36" s="52"/>
      <c r="I36" s="53">
        <v>82.6</v>
      </c>
      <c r="J36" s="52"/>
      <c r="K36" s="52" t="s">
        <v>54</v>
      </c>
      <c r="L36" s="52"/>
      <c r="M36" s="52"/>
      <c r="N36" s="52"/>
      <c r="O36" s="53"/>
    </row>
    <row r="37" spans="1:15" ht="108.75" x14ac:dyDescent="0.2">
      <c r="A37" s="49">
        <v>8</v>
      </c>
      <c r="B37" s="50" t="s">
        <v>42</v>
      </c>
      <c r="C37" s="51" t="s">
        <v>43</v>
      </c>
      <c r="D37" s="54" t="s">
        <v>55</v>
      </c>
      <c r="E37" s="52" t="s">
        <v>45</v>
      </c>
      <c r="F37" s="52" t="s">
        <v>46</v>
      </c>
      <c r="G37" s="52"/>
      <c r="H37" s="52"/>
      <c r="I37" s="53">
        <v>716.99</v>
      </c>
      <c r="J37" s="53">
        <v>156.19</v>
      </c>
      <c r="K37" s="52" t="s">
        <v>56</v>
      </c>
      <c r="L37" s="52"/>
      <c r="M37" s="52"/>
      <c r="N37" s="52"/>
      <c r="O37" s="53"/>
    </row>
    <row r="38" spans="1:15" ht="108.75" x14ac:dyDescent="0.2">
      <c r="A38" s="49">
        <v>9</v>
      </c>
      <c r="B38" s="50" t="s">
        <v>48</v>
      </c>
      <c r="C38" s="51" t="s">
        <v>49</v>
      </c>
      <c r="D38" s="49">
        <v>57.636000000000003</v>
      </c>
      <c r="E38" s="52">
        <v>15.36</v>
      </c>
      <c r="F38" s="52">
        <v>15.36</v>
      </c>
      <c r="G38" s="52"/>
      <c r="H38" s="52"/>
      <c r="I38" s="53">
        <v>885.29</v>
      </c>
      <c r="J38" s="52"/>
      <c r="K38" s="53">
        <v>885.29</v>
      </c>
      <c r="L38" s="52"/>
      <c r="M38" s="52"/>
      <c r="N38" s="52"/>
      <c r="O38" s="53"/>
    </row>
    <row r="39" spans="1:15" ht="140.25" x14ac:dyDescent="0.2">
      <c r="A39" s="49">
        <v>10</v>
      </c>
      <c r="B39" s="50" t="s">
        <v>57</v>
      </c>
      <c r="C39" s="51" t="s">
        <v>58</v>
      </c>
      <c r="D39" s="54" t="s">
        <v>59</v>
      </c>
      <c r="E39" s="52" t="s">
        <v>60</v>
      </c>
      <c r="F39" s="52" t="s">
        <v>61</v>
      </c>
      <c r="G39" s="52">
        <v>29.5</v>
      </c>
      <c r="H39" s="52"/>
      <c r="I39" s="53">
        <v>1478.39</v>
      </c>
      <c r="J39" s="53">
        <v>39.049999999999997</v>
      </c>
      <c r="K39" s="52" t="s">
        <v>62</v>
      </c>
      <c r="L39" s="53">
        <v>9.44</v>
      </c>
      <c r="M39" s="53">
        <v>12.77</v>
      </c>
      <c r="N39" s="53">
        <v>4.09</v>
      </c>
      <c r="O39" s="53"/>
    </row>
    <row r="40" spans="1:15" ht="65.25" x14ac:dyDescent="0.2">
      <c r="A40" s="49">
        <v>11</v>
      </c>
      <c r="B40" s="50" t="s">
        <v>39</v>
      </c>
      <c r="C40" s="51" t="s">
        <v>40</v>
      </c>
      <c r="D40" s="54" t="s">
        <v>63</v>
      </c>
      <c r="E40" s="52" t="s">
        <v>41</v>
      </c>
      <c r="F40" s="52"/>
      <c r="G40" s="52" t="s">
        <v>41</v>
      </c>
      <c r="H40" s="52"/>
      <c r="I40" s="53">
        <v>2721.69</v>
      </c>
      <c r="J40" s="52"/>
      <c r="K40" s="52"/>
      <c r="L40" s="53">
        <v>2721.69</v>
      </c>
      <c r="M40" s="52"/>
      <c r="N40" s="52"/>
      <c r="O40" s="53"/>
    </row>
    <row r="41" spans="1:15" ht="104.25" x14ac:dyDescent="0.2">
      <c r="A41" s="49">
        <v>12</v>
      </c>
      <c r="B41" s="50" t="s">
        <v>64</v>
      </c>
      <c r="C41" s="51" t="s">
        <v>182</v>
      </c>
      <c r="D41" s="54" t="s">
        <v>65</v>
      </c>
      <c r="E41" s="52">
        <v>1981.77</v>
      </c>
      <c r="F41" s="52" t="s">
        <v>66</v>
      </c>
      <c r="G41" s="52">
        <v>1932.69</v>
      </c>
      <c r="H41" s="52"/>
      <c r="I41" s="53">
        <v>158.63999999999999</v>
      </c>
      <c r="J41" s="52"/>
      <c r="K41" s="52" t="s">
        <v>67</v>
      </c>
      <c r="L41" s="53">
        <v>154.71</v>
      </c>
      <c r="M41" s="52"/>
      <c r="N41" s="52"/>
      <c r="O41" s="53"/>
    </row>
    <row r="42" spans="1:15" ht="140.25" x14ac:dyDescent="0.2">
      <c r="A42" s="49">
        <v>13</v>
      </c>
      <c r="B42" s="50" t="s">
        <v>68</v>
      </c>
      <c r="C42" s="51" t="s">
        <v>69</v>
      </c>
      <c r="D42" s="54" t="s">
        <v>70</v>
      </c>
      <c r="E42" s="52" t="s">
        <v>71</v>
      </c>
      <c r="F42" s="52" t="s">
        <v>72</v>
      </c>
      <c r="G42" s="52">
        <v>225.21</v>
      </c>
      <c r="H42" s="52"/>
      <c r="I42" s="53">
        <v>550.41</v>
      </c>
      <c r="J42" s="53">
        <v>70.88</v>
      </c>
      <c r="K42" s="52" t="s">
        <v>73</v>
      </c>
      <c r="L42" s="53">
        <v>36.06</v>
      </c>
      <c r="M42" s="53">
        <v>38.299999999999997</v>
      </c>
      <c r="N42" s="53">
        <v>6.13</v>
      </c>
      <c r="O42" s="53"/>
    </row>
    <row r="43" spans="1:15" ht="113.25" x14ac:dyDescent="0.2">
      <c r="A43" s="49">
        <v>14</v>
      </c>
      <c r="B43" s="50" t="s">
        <v>74</v>
      </c>
      <c r="C43" s="51" t="s">
        <v>75</v>
      </c>
      <c r="D43" s="49">
        <v>15.47</v>
      </c>
      <c r="E43" s="52">
        <v>570.70000000000005</v>
      </c>
      <c r="F43" s="52"/>
      <c r="G43" s="52">
        <v>570.70000000000005</v>
      </c>
      <c r="H43" s="52"/>
      <c r="I43" s="53">
        <v>8828.73</v>
      </c>
      <c r="J43" s="52"/>
      <c r="K43" s="52"/>
      <c r="L43" s="53">
        <v>8828.73</v>
      </c>
      <c r="M43" s="52"/>
      <c r="N43" s="52"/>
      <c r="O43" s="53"/>
    </row>
    <row r="44" spans="1:15" ht="19.149999999999999" customHeight="1" x14ac:dyDescent="0.2">
      <c r="A44" s="78" t="s">
        <v>76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</row>
    <row r="45" spans="1:15" ht="104.25" x14ac:dyDescent="0.2">
      <c r="A45" s="49">
        <v>15</v>
      </c>
      <c r="B45" s="50" t="s">
        <v>77</v>
      </c>
      <c r="C45" s="51" t="s">
        <v>78</v>
      </c>
      <c r="D45" s="54" t="s">
        <v>79</v>
      </c>
      <c r="E45" s="52" t="s">
        <v>80</v>
      </c>
      <c r="F45" s="52" t="s">
        <v>81</v>
      </c>
      <c r="G45" s="52"/>
      <c r="H45" s="52"/>
      <c r="I45" s="53">
        <v>1226.3699999999999</v>
      </c>
      <c r="J45" s="53">
        <v>612.89</v>
      </c>
      <c r="K45" s="52" t="s">
        <v>82</v>
      </c>
      <c r="L45" s="52"/>
      <c r="M45" s="53">
        <v>68.260000000000005</v>
      </c>
      <c r="N45" s="53">
        <v>59.04</v>
      </c>
      <c r="O45" s="53"/>
    </row>
    <row r="46" spans="1:15" ht="140.25" x14ac:dyDescent="0.2">
      <c r="A46" s="49">
        <v>16</v>
      </c>
      <c r="B46" s="50" t="s">
        <v>83</v>
      </c>
      <c r="C46" s="51" t="s">
        <v>84</v>
      </c>
      <c r="D46" s="54" t="s">
        <v>85</v>
      </c>
      <c r="E46" s="52" t="s">
        <v>86</v>
      </c>
      <c r="F46" s="52" t="s">
        <v>87</v>
      </c>
      <c r="G46" s="52"/>
      <c r="H46" s="52"/>
      <c r="I46" s="53">
        <v>539.48</v>
      </c>
      <c r="J46" s="53">
        <v>4.4400000000000004</v>
      </c>
      <c r="K46" s="52" t="s">
        <v>88</v>
      </c>
      <c r="L46" s="52"/>
      <c r="M46" s="53">
        <v>1.33</v>
      </c>
      <c r="N46" s="53">
        <v>0.47</v>
      </c>
      <c r="O46" s="53"/>
    </row>
    <row r="47" spans="1:15" ht="108.75" x14ac:dyDescent="0.2">
      <c r="A47" s="49">
        <v>17</v>
      </c>
      <c r="B47" s="50" t="s">
        <v>42</v>
      </c>
      <c r="C47" s="51" t="s">
        <v>43</v>
      </c>
      <c r="D47" s="54" t="s">
        <v>89</v>
      </c>
      <c r="E47" s="52" t="s">
        <v>45</v>
      </c>
      <c r="F47" s="52" t="s">
        <v>46</v>
      </c>
      <c r="G47" s="52"/>
      <c r="H47" s="52"/>
      <c r="I47" s="53">
        <v>149.57</v>
      </c>
      <c r="J47" s="53">
        <v>32.58</v>
      </c>
      <c r="K47" s="52" t="s">
        <v>90</v>
      </c>
      <c r="L47" s="52"/>
      <c r="M47" s="52"/>
      <c r="N47" s="52"/>
      <c r="O47" s="53"/>
    </row>
    <row r="48" spans="1:15" ht="108.75" x14ac:dyDescent="0.2">
      <c r="A48" s="49">
        <v>18</v>
      </c>
      <c r="B48" s="50" t="s">
        <v>48</v>
      </c>
      <c r="C48" s="51" t="s">
        <v>49</v>
      </c>
      <c r="D48" s="54" t="s">
        <v>91</v>
      </c>
      <c r="E48" s="52">
        <v>15.36</v>
      </c>
      <c r="F48" s="52">
        <v>15.36</v>
      </c>
      <c r="G48" s="52"/>
      <c r="H48" s="52"/>
      <c r="I48" s="53">
        <v>509.69</v>
      </c>
      <c r="J48" s="52"/>
      <c r="K48" s="53">
        <v>509.69</v>
      </c>
      <c r="L48" s="52"/>
      <c r="M48" s="52"/>
      <c r="N48" s="52"/>
      <c r="O48" s="53"/>
    </row>
    <row r="49" spans="1:15" ht="140.25" x14ac:dyDescent="0.2">
      <c r="A49" s="49">
        <v>19</v>
      </c>
      <c r="B49" s="50" t="s">
        <v>57</v>
      </c>
      <c r="C49" s="51" t="s">
        <v>92</v>
      </c>
      <c r="D49" s="54" t="s">
        <v>93</v>
      </c>
      <c r="E49" s="52" t="s">
        <v>60</v>
      </c>
      <c r="F49" s="52" t="s">
        <v>61</v>
      </c>
      <c r="G49" s="52">
        <v>29.5</v>
      </c>
      <c r="H49" s="52"/>
      <c r="I49" s="53">
        <v>1974.08</v>
      </c>
      <c r="J49" s="53">
        <v>52.14</v>
      </c>
      <c r="K49" s="52" t="s">
        <v>94</v>
      </c>
      <c r="L49" s="53">
        <v>12.61</v>
      </c>
      <c r="M49" s="53">
        <v>12.77</v>
      </c>
      <c r="N49" s="53">
        <v>5.46</v>
      </c>
      <c r="O49" s="53"/>
    </row>
    <row r="50" spans="1:15" ht="65.25" x14ac:dyDescent="0.2">
      <c r="A50" s="49">
        <v>20</v>
      </c>
      <c r="B50" s="50" t="s">
        <v>39</v>
      </c>
      <c r="C50" s="51" t="s">
        <v>95</v>
      </c>
      <c r="D50" s="54" t="s">
        <v>96</v>
      </c>
      <c r="E50" s="52" t="s">
        <v>41</v>
      </c>
      <c r="F50" s="52"/>
      <c r="G50" s="52" t="s">
        <v>41</v>
      </c>
      <c r="H50" s="52"/>
      <c r="I50" s="53">
        <v>3634.24</v>
      </c>
      <c r="J50" s="52"/>
      <c r="K50" s="52"/>
      <c r="L50" s="53">
        <v>3634.24</v>
      </c>
      <c r="M50" s="52"/>
      <c r="N50" s="52"/>
      <c r="O50" s="53"/>
    </row>
    <row r="51" spans="1:15" ht="104.25" x14ac:dyDescent="0.2">
      <c r="A51" s="49">
        <v>21</v>
      </c>
      <c r="B51" s="50" t="s">
        <v>64</v>
      </c>
      <c r="C51" s="51" t="s">
        <v>97</v>
      </c>
      <c r="D51" s="54" t="s">
        <v>98</v>
      </c>
      <c r="E51" s="52">
        <v>1981.77</v>
      </c>
      <c r="F51" s="52" t="s">
        <v>66</v>
      </c>
      <c r="G51" s="52">
        <v>1932.69</v>
      </c>
      <c r="H51" s="52"/>
      <c r="I51" s="53">
        <v>353.05</v>
      </c>
      <c r="J51" s="52"/>
      <c r="K51" s="52" t="s">
        <v>99</v>
      </c>
      <c r="L51" s="53">
        <v>344.31</v>
      </c>
      <c r="M51" s="52"/>
      <c r="N51" s="52"/>
      <c r="O51" s="53"/>
    </row>
    <row r="52" spans="1:15" ht="140.25" x14ac:dyDescent="0.2">
      <c r="A52" s="49">
        <v>22</v>
      </c>
      <c r="B52" s="50" t="s">
        <v>68</v>
      </c>
      <c r="C52" s="51" t="s">
        <v>100</v>
      </c>
      <c r="D52" s="54" t="s">
        <v>85</v>
      </c>
      <c r="E52" s="52" t="s">
        <v>71</v>
      </c>
      <c r="F52" s="52" t="s">
        <v>72</v>
      </c>
      <c r="G52" s="52">
        <v>225.21</v>
      </c>
      <c r="H52" s="52"/>
      <c r="I52" s="53">
        <v>1224.92</v>
      </c>
      <c r="J52" s="53">
        <v>157.75</v>
      </c>
      <c r="K52" s="52" t="s">
        <v>101</v>
      </c>
      <c r="L52" s="53">
        <v>80.239999999999995</v>
      </c>
      <c r="M52" s="53">
        <v>38.299999999999997</v>
      </c>
      <c r="N52" s="53">
        <v>13.65</v>
      </c>
      <c r="O52" s="53"/>
    </row>
    <row r="53" spans="1:15" ht="113.25" x14ac:dyDescent="0.2">
      <c r="A53" s="49">
        <v>23</v>
      </c>
      <c r="B53" s="50" t="s">
        <v>74</v>
      </c>
      <c r="C53" s="51" t="s">
        <v>75</v>
      </c>
      <c r="D53" s="49">
        <v>34.42</v>
      </c>
      <c r="E53" s="52">
        <v>570.70000000000005</v>
      </c>
      <c r="F53" s="52"/>
      <c r="G53" s="52">
        <v>570.70000000000005</v>
      </c>
      <c r="H53" s="52"/>
      <c r="I53" s="53">
        <v>19643.490000000002</v>
      </c>
      <c r="J53" s="52"/>
      <c r="K53" s="52"/>
      <c r="L53" s="53">
        <v>19643.490000000002</v>
      </c>
      <c r="M53" s="52"/>
      <c r="N53" s="52"/>
      <c r="O53" s="53"/>
    </row>
    <row r="54" spans="1:15" ht="104.25" x14ac:dyDescent="0.2">
      <c r="A54" s="49">
        <v>24</v>
      </c>
      <c r="B54" s="50" t="s">
        <v>102</v>
      </c>
      <c r="C54" s="51" t="s">
        <v>103</v>
      </c>
      <c r="D54" s="54" t="s">
        <v>79</v>
      </c>
      <c r="E54" s="52" t="s">
        <v>104</v>
      </c>
      <c r="F54" s="52" t="s">
        <v>105</v>
      </c>
      <c r="G54" s="52">
        <v>3677.44</v>
      </c>
      <c r="H54" s="52"/>
      <c r="I54" s="53">
        <v>3939.74</v>
      </c>
      <c r="J54" s="53">
        <v>668.62</v>
      </c>
      <c r="K54" s="52" t="s">
        <v>106</v>
      </c>
      <c r="L54" s="53">
        <v>3180.99</v>
      </c>
      <c r="M54" s="53">
        <v>76.08</v>
      </c>
      <c r="N54" s="53">
        <v>65.81</v>
      </c>
      <c r="O54" s="53"/>
    </row>
    <row r="55" spans="1:15" ht="77.25" x14ac:dyDescent="0.2">
      <c r="A55" s="49">
        <v>25</v>
      </c>
      <c r="B55" s="50" t="s">
        <v>107</v>
      </c>
      <c r="C55" s="51" t="s">
        <v>108</v>
      </c>
      <c r="D55" s="54" t="s">
        <v>109</v>
      </c>
      <c r="E55" s="52" t="s">
        <v>110</v>
      </c>
      <c r="F55" s="52"/>
      <c r="G55" s="52" t="s">
        <v>110</v>
      </c>
      <c r="H55" s="52"/>
      <c r="I55" s="53">
        <v>7121.59</v>
      </c>
      <c r="J55" s="52"/>
      <c r="K55" s="52"/>
      <c r="L55" s="53">
        <v>7121.59</v>
      </c>
      <c r="M55" s="52"/>
      <c r="N55" s="52"/>
      <c r="O55" s="53"/>
    </row>
    <row r="56" spans="1:15" ht="19.149999999999999" customHeight="1" x14ac:dyDescent="0.2">
      <c r="A56" s="78" t="s">
        <v>111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80"/>
    </row>
    <row r="57" spans="1:15" ht="118.5" x14ac:dyDescent="0.2">
      <c r="A57" s="49">
        <v>26</v>
      </c>
      <c r="B57" s="50" t="s">
        <v>112</v>
      </c>
      <c r="C57" s="51" t="s">
        <v>113</v>
      </c>
      <c r="D57" s="54" t="s">
        <v>114</v>
      </c>
      <c r="E57" s="52">
        <v>5051.8999999999996</v>
      </c>
      <c r="F57" s="52" t="s">
        <v>115</v>
      </c>
      <c r="G57" s="52"/>
      <c r="H57" s="52"/>
      <c r="I57" s="53">
        <v>7.58</v>
      </c>
      <c r="J57" s="52"/>
      <c r="K57" s="52" t="s">
        <v>116</v>
      </c>
      <c r="L57" s="52"/>
      <c r="M57" s="52"/>
      <c r="N57" s="52"/>
      <c r="O57" s="53"/>
    </row>
    <row r="58" spans="1:15" ht="128.25" x14ac:dyDescent="0.2">
      <c r="A58" s="49">
        <v>27</v>
      </c>
      <c r="B58" s="50" t="s">
        <v>117</v>
      </c>
      <c r="C58" s="51" t="s">
        <v>118</v>
      </c>
      <c r="D58" s="54" t="s">
        <v>119</v>
      </c>
      <c r="E58" s="52" t="s">
        <v>120</v>
      </c>
      <c r="F58" s="52" t="s">
        <v>121</v>
      </c>
      <c r="G58" s="52">
        <v>16189.97</v>
      </c>
      <c r="H58" s="52"/>
      <c r="I58" s="53">
        <v>1431.26</v>
      </c>
      <c r="J58" s="53">
        <v>102.8</v>
      </c>
      <c r="K58" s="52" t="s">
        <v>122</v>
      </c>
      <c r="L58" s="53">
        <v>1100.9100000000001</v>
      </c>
      <c r="M58" s="53">
        <v>138.69</v>
      </c>
      <c r="N58" s="53">
        <v>9.43</v>
      </c>
      <c r="O58" s="53"/>
    </row>
    <row r="59" spans="1:15" ht="53.25" x14ac:dyDescent="0.2">
      <c r="A59" s="49">
        <v>28</v>
      </c>
      <c r="B59" s="50" t="s">
        <v>123</v>
      </c>
      <c r="C59" s="51" t="s">
        <v>124</v>
      </c>
      <c r="D59" s="49">
        <v>1</v>
      </c>
      <c r="E59" s="52">
        <v>704.69</v>
      </c>
      <c r="F59" s="52"/>
      <c r="G59" s="52">
        <v>704.69</v>
      </c>
      <c r="H59" s="52"/>
      <c r="I59" s="53">
        <v>704.69</v>
      </c>
      <c r="J59" s="52"/>
      <c r="K59" s="52"/>
      <c r="L59" s="53">
        <v>704.69</v>
      </c>
      <c r="M59" s="52"/>
      <c r="N59" s="52"/>
      <c r="O59" s="53"/>
    </row>
    <row r="60" spans="1:15" ht="89.25" x14ac:dyDescent="0.2">
      <c r="A60" s="49">
        <v>29</v>
      </c>
      <c r="B60" s="50" t="s">
        <v>125</v>
      </c>
      <c r="C60" s="51" t="s">
        <v>126</v>
      </c>
      <c r="D60" s="49">
        <v>1.4999999999999999E-2</v>
      </c>
      <c r="E60" s="52">
        <v>9688.7999999999993</v>
      </c>
      <c r="F60" s="52"/>
      <c r="G60" s="52">
        <v>9688.7999999999993</v>
      </c>
      <c r="H60" s="52"/>
      <c r="I60" s="53">
        <v>145.33000000000001</v>
      </c>
      <c r="J60" s="52"/>
      <c r="K60" s="52"/>
      <c r="L60" s="53">
        <v>145.33000000000001</v>
      </c>
      <c r="M60" s="52"/>
      <c r="N60" s="52"/>
      <c r="O60" s="53"/>
    </row>
    <row r="61" spans="1:15" ht="118.5" x14ac:dyDescent="0.2">
      <c r="A61" s="49">
        <v>30</v>
      </c>
      <c r="B61" s="50" t="s">
        <v>127</v>
      </c>
      <c r="C61" s="51" t="s">
        <v>128</v>
      </c>
      <c r="D61" s="54" t="s">
        <v>129</v>
      </c>
      <c r="E61" s="52">
        <v>1205.8800000000001</v>
      </c>
      <c r="F61" s="52" t="s">
        <v>130</v>
      </c>
      <c r="G61" s="52"/>
      <c r="H61" s="52"/>
      <c r="I61" s="53">
        <v>0.36</v>
      </c>
      <c r="J61" s="52"/>
      <c r="K61" s="52" t="s">
        <v>131</v>
      </c>
      <c r="L61" s="52"/>
      <c r="M61" s="52"/>
      <c r="N61" s="52"/>
      <c r="O61" s="53"/>
    </row>
    <row r="62" spans="1:15" ht="22.5" x14ac:dyDescent="0.2">
      <c r="A62" s="61" t="s">
        <v>132</v>
      </c>
      <c r="B62" s="62"/>
      <c r="C62" s="62"/>
      <c r="D62" s="62"/>
      <c r="E62" s="62"/>
      <c r="F62" s="62"/>
      <c r="G62" s="62"/>
      <c r="H62" s="62"/>
      <c r="I62" s="56">
        <v>58463.71</v>
      </c>
      <c r="J62" s="52">
        <v>2035.67</v>
      </c>
      <c r="K62" s="52" t="s">
        <v>133</v>
      </c>
      <c r="L62" s="52">
        <v>47801.33</v>
      </c>
      <c r="M62" s="52"/>
      <c r="N62" s="52">
        <v>176.88</v>
      </c>
      <c r="O62" s="53"/>
    </row>
    <row r="63" spans="1:15" ht="22.5" x14ac:dyDescent="0.2">
      <c r="A63" s="61" t="s">
        <v>134</v>
      </c>
      <c r="B63" s="62"/>
      <c r="C63" s="62"/>
      <c r="D63" s="62"/>
      <c r="E63" s="62"/>
      <c r="F63" s="62"/>
      <c r="G63" s="62"/>
      <c r="H63" s="62"/>
      <c r="I63" s="56">
        <v>383426.38</v>
      </c>
      <c r="J63" s="52">
        <v>39380</v>
      </c>
      <c r="K63" s="52" t="s">
        <v>135</v>
      </c>
      <c r="L63" s="52">
        <v>302104.40999999997</v>
      </c>
      <c r="M63" s="52"/>
      <c r="N63" s="52">
        <v>176.88</v>
      </c>
      <c r="O63" s="53"/>
    </row>
    <row r="64" spans="1:15" x14ac:dyDescent="0.2">
      <c r="A64" s="61" t="s">
        <v>136</v>
      </c>
      <c r="B64" s="62"/>
      <c r="C64" s="62"/>
      <c r="D64" s="62"/>
      <c r="E64" s="62"/>
      <c r="F64" s="62"/>
      <c r="G64" s="62"/>
      <c r="H64" s="62"/>
      <c r="I64" s="56">
        <v>58582.61</v>
      </c>
      <c r="J64" s="52"/>
      <c r="K64" s="52"/>
      <c r="L64" s="52"/>
      <c r="M64" s="52"/>
      <c r="N64" s="52"/>
      <c r="O64" s="53"/>
    </row>
    <row r="65" spans="1:15" x14ac:dyDescent="0.2">
      <c r="A65" s="61" t="s">
        <v>137</v>
      </c>
      <c r="B65" s="62"/>
      <c r="C65" s="62"/>
      <c r="D65" s="62"/>
      <c r="E65" s="62"/>
      <c r="F65" s="62"/>
      <c r="G65" s="62"/>
      <c r="H65" s="62"/>
      <c r="I65" s="56"/>
      <c r="J65" s="52"/>
      <c r="K65" s="52"/>
      <c r="L65" s="52"/>
      <c r="M65" s="52"/>
      <c r="N65" s="52"/>
      <c r="O65" s="53"/>
    </row>
    <row r="66" spans="1:15" x14ac:dyDescent="0.2">
      <c r="A66" s="61" t="s">
        <v>138</v>
      </c>
      <c r="B66" s="62"/>
      <c r="C66" s="62"/>
      <c r="D66" s="62"/>
      <c r="E66" s="62"/>
      <c r="F66" s="62"/>
      <c r="G66" s="62"/>
      <c r="H66" s="62"/>
      <c r="I66" s="56">
        <v>110.93</v>
      </c>
      <c r="J66" s="52"/>
      <c r="K66" s="52"/>
      <c r="L66" s="52"/>
      <c r="M66" s="52"/>
      <c r="N66" s="52"/>
      <c r="O66" s="53"/>
    </row>
    <row r="67" spans="1:15" x14ac:dyDescent="0.2">
      <c r="A67" s="61" t="s">
        <v>139</v>
      </c>
      <c r="B67" s="62"/>
      <c r="C67" s="62"/>
      <c r="D67" s="62"/>
      <c r="E67" s="62"/>
      <c r="F67" s="62"/>
      <c r="G67" s="62"/>
      <c r="H67" s="62"/>
      <c r="I67" s="56">
        <v>165.13</v>
      </c>
      <c r="J67" s="52"/>
      <c r="K67" s="52"/>
      <c r="L67" s="52"/>
      <c r="M67" s="52"/>
      <c r="N67" s="52"/>
      <c r="O67" s="53"/>
    </row>
    <row r="68" spans="1:15" x14ac:dyDescent="0.2">
      <c r="A68" s="61" t="s">
        <v>140</v>
      </c>
      <c r="B68" s="62"/>
      <c r="C68" s="62"/>
      <c r="D68" s="62"/>
      <c r="E68" s="62"/>
      <c r="F68" s="62"/>
      <c r="G68" s="62"/>
      <c r="H68" s="62"/>
      <c r="I68" s="56">
        <v>16138</v>
      </c>
      <c r="J68" s="52"/>
      <c r="K68" s="52"/>
      <c r="L68" s="52"/>
      <c r="M68" s="52"/>
      <c r="N68" s="52"/>
      <c r="O68" s="53"/>
    </row>
    <row r="69" spans="1:15" x14ac:dyDescent="0.2">
      <c r="A69" s="61" t="s">
        <v>141</v>
      </c>
      <c r="B69" s="62"/>
      <c r="C69" s="62"/>
      <c r="D69" s="62"/>
      <c r="E69" s="62"/>
      <c r="F69" s="62"/>
      <c r="G69" s="62"/>
      <c r="H69" s="62"/>
      <c r="I69" s="56">
        <v>2932.68</v>
      </c>
      <c r="J69" s="52"/>
      <c r="K69" s="52"/>
      <c r="L69" s="52"/>
      <c r="M69" s="52"/>
      <c r="N69" s="52"/>
      <c r="O69" s="53"/>
    </row>
    <row r="70" spans="1:15" x14ac:dyDescent="0.2">
      <c r="A70" s="61" t="s">
        <v>142</v>
      </c>
      <c r="B70" s="62"/>
      <c r="C70" s="62"/>
      <c r="D70" s="62"/>
      <c r="E70" s="62"/>
      <c r="F70" s="62"/>
      <c r="G70" s="62"/>
      <c r="H70" s="62"/>
      <c r="I70" s="56">
        <v>39235.870000000003</v>
      </c>
      <c r="J70" s="52"/>
      <c r="K70" s="52"/>
      <c r="L70" s="52"/>
      <c r="M70" s="52"/>
      <c r="N70" s="52"/>
      <c r="O70" s="53"/>
    </row>
    <row r="71" spans="1:15" x14ac:dyDescent="0.2">
      <c r="A71" s="61" t="s">
        <v>143</v>
      </c>
      <c r="B71" s="62"/>
      <c r="C71" s="62"/>
      <c r="D71" s="62"/>
      <c r="E71" s="62"/>
      <c r="F71" s="62"/>
      <c r="G71" s="62"/>
      <c r="H71" s="62"/>
      <c r="I71" s="56">
        <v>31611.200000000001</v>
      </c>
      <c r="J71" s="52"/>
      <c r="K71" s="52"/>
      <c r="L71" s="52"/>
      <c r="M71" s="52"/>
      <c r="N71" s="52"/>
      <c r="O71" s="53"/>
    </row>
    <row r="72" spans="1:15" x14ac:dyDescent="0.2">
      <c r="A72" s="61" t="s">
        <v>137</v>
      </c>
      <c r="B72" s="62"/>
      <c r="C72" s="62"/>
      <c r="D72" s="62"/>
      <c r="E72" s="62"/>
      <c r="F72" s="62"/>
      <c r="G72" s="62"/>
      <c r="H72" s="62"/>
      <c r="I72" s="56"/>
      <c r="J72" s="52"/>
      <c r="K72" s="52"/>
      <c r="L72" s="52"/>
      <c r="M72" s="52"/>
      <c r="N72" s="52"/>
      <c r="O72" s="53"/>
    </row>
    <row r="73" spans="1:15" x14ac:dyDescent="0.2">
      <c r="A73" s="61" t="s">
        <v>144</v>
      </c>
      <c r="B73" s="62"/>
      <c r="C73" s="62"/>
      <c r="D73" s="62"/>
      <c r="E73" s="62"/>
      <c r="F73" s="62"/>
      <c r="G73" s="62"/>
      <c r="H73" s="62"/>
      <c r="I73" s="56">
        <v>50.57</v>
      </c>
      <c r="J73" s="52"/>
      <c r="K73" s="52"/>
      <c r="L73" s="52"/>
      <c r="M73" s="52"/>
      <c r="N73" s="52"/>
      <c r="O73" s="53"/>
    </row>
    <row r="74" spans="1:15" x14ac:dyDescent="0.2">
      <c r="A74" s="61" t="s">
        <v>145</v>
      </c>
      <c r="B74" s="62"/>
      <c r="C74" s="62"/>
      <c r="D74" s="62"/>
      <c r="E74" s="62"/>
      <c r="F74" s="62"/>
      <c r="G74" s="62"/>
      <c r="H74" s="62"/>
      <c r="I74" s="56">
        <v>69.31</v>
      </c>
      <c r="J74" s="52"/>
      <c r="K74" s="52"/>
      <c r="L74" s="52"/>
      <c r="M74" s="52"/>
      <c r="N74" s="52"/>
      <c r="O74" s="53"/>
    </row>
    <row r="75" spans="1:15" x14ac:dyDescent="0.2">
      <c r="A75" s="61" t="s">
        <v>146</v>
      </c>
      <c r="B75" s="62"/>
      <c r="C75" s="62"/>
      <c r="D75" s="62"/>
      <c r="E75" s="62"/>
      <c r="F75" s="62"/>
      <c r="G75" s="62"/>
      <c r="H75" s="62"/>
      <c r="I75" s="56">
        <v>8802.5499999999993</v>
      </c>
      <c r="J75" s="52"/>
      <c r="K75" s="52"/>
      <c r="L75" s="52"/>
      <c r="M75" s="52"/>
      <c r="N75" s="52"/>
      <c r="O75" s="53"/>
    </row>
    <row r="76" spans="1:15" x14ac:dyDescent="0.2">
      <c r="A76" s="61" t="s">
        <v>147</v>
      </c>
      <c r="B76" s="62"/>
      <c r="C76" s="62"/>
      <c r="D76" s="62"/>
      <c r="E76" s="62"/>
      <c r="F76" s="62"/>
      <c r="G76" s="62"/>
      <c r="H76" s="62"/>
      <c r="I76" s="56">
        <v>1611.65</v>
      </c>
      <c r="J76" s="52"/>
      <c r="K76" s="52"/>
      <c r="L76" s="52"/>
      <c r="M76" s="52"/>
      <c r="N76" s="52"/>
      <c r="O76" s="53"/>
    </row>
    <row r="77" spans="1:15" x14ac:dyDescent="0.2">
      <c r="A77" s="61" t="s">
        <v>148</v>
      </c>
      <c r="B77" s="62"/>
      <c r="C77" s="62"/>
      <c r="D77" s="62"/>
      <c r="E77" s="62"/>
      <c r="F77" s="62"/>
      <c r="G77" s="62"/>
      <c r="H77" s="62"/>
      <c r="I77" s="56">
        <v>21077.119999999999</v>
      </c>
      <c r="J77" s="52"/>
      <c r="K77" s="52"/>
      <c r="L77" s="52"/>
      <c r="M77" s="52"/>
      <c r="N77" s="52"/>
      <c r="O77" s="53"/>
    </row>
    <row r="78" spans="1:15" x14ac:dyDescent="0.2">
      <c r="A78" s="65" t="s">
        <v>149</v>
      </c>
      <c r="B78" s="62"/>
      <c r="C78" s="62"/>
      <c r="D78" s="62"/>
      <c r="E78" s="62"/>
      <c r="F78" s="62"/>
      <c r="G78" s="62"/>
      <c r="H78" s="62"/>
      <c r="I78" s="56"/>
      <c r="J78" s="52"/>
      <c r="K78" s="52"/>
      <c r="L78" s="52"/>
      <c r="M78" s="52"/>
      <c r="N78" s="52"/>
      <c r="O78" s="53"/>
    </row>
    <row r="79" spans="1:15" x14ac:dyDescent="0.2">
      <c r="A79" s="61" t="s">
        <v>150</v>
      </c>
      <c r="B79" s="62"/>
      <c r="C79" s="62"/>
      <c r="D79" s="62"/>
      <c r="E79" s="62"/>
      <c r="F79" s="62"/>
      <c r="G79" s="62"/>
      <c r="H79" s="62"/>
      <c r="I79" s="56">
        <v>10319.52</v>
      </c>
      <c r="J79" s="52"/>
      <c r="K79" s="52"/>
      <c r="L79" s="52"/>
      <c r="M79" s="52"/>
      <c r="N79" s="52"/>
      <c r="O79" s="53"/>
    </row>
    <row r="80" spans="1:15" x14ac:dyDescent="0.2">
      <c r="A80" s="61" t="s">
        <v>151</v>
      </c>
      <c r="B80" s="62"/>
      <c r="C80" s="62"/>
      <c r="D80" s="62"/>
      <c r="E80" s="62"/>
      <c r="F80" s="62"/>
      <c r="G80" s="62"/>
      <c r="H80" s="62"/>
      <c r="I80" s="56">
        <v>14693.89</v>
      </c>
      <c r="J80" s="52"/>
      <c r="K80" s="52"/>
      <c r="L80" s="52"/>
      <c r="M80" s="52"/>
      <c r="N80" s="52"/>
      <c r="O80" s="53"/>
    </row>
    <row r="81" spans="1:15" x14ac:dyDescent="0.2">
      <c r="A81" s="61" t="s">
        <v>152</v>
      </c>
      <c r="B81" s="62"/>
      <c r="C81" s="62"/>
      <c r="D81" s="62"/>
      <c r="E81" s="62"/>
      <c r="F81" s="62"/>
      <c r="G81" s="62"/>
      <c r="H81" s="62"/>
      <c r="I81" s="56">
        <v>471261.73</v>
      </c>
      <c r="J81" s="52"/>
      <c r="K81" s="52"/>
      <c r="L81" s="52"/>
      <c r="M81" s="52"/>
      <c r="N81" s="52">
        <v>176.88</v>
      </c>
      <c r="O81" s="53"/>
    </row>
    <row r="82" spans="1:15" x14ac:dyDescent="0.2">
      <c r="A82" s="61" t="s">
        <v>153</v>
      </c>
      <c r="B82" s="62"/>
      <c r="C82" s="62"/>
      <c r="D82" s="62"/>
      <c r="E82" s="62"/>
      <c r="F82" s="62"/>
      <c r="G82" s="62"/>
      <c r="H82" s="62"/>
      <c r="I82" s="56">
        <v>496275.14</v>
      </c>
      <c r="J82" s="52"/>
      <c r="K82" s="52"/>
      <c r="L82" s="52"/>
      <c r="M82" s="52"/>
      <c r="N82" s="52">
        <v>176.88</v>
      </c>
      <c r="O82" s="53"/>
    </row>
    <row r="83" spans="1:15" x14ac:dyDescent="0.2">
      <c r="A83" s="61" t="s">
        <v>154</v>
      </c>
      <c r="B83" s="62"/>
      <c r="C83" s="62"/>
      <c r="D83" s="62"/>
      <c r="E83" s="62"/>
      <c r="F83" s="62"/>
      <c r="G83" s="62"/>
      <c r="H83" s="62"/>
      <c r="I83" s="56"/>
      <c r="J83" s="52"/>
      <c r="K83" s="52"/>
      <c r="L83" s="52"/>
      <c r="M83" s="52"/>
      <c r="N83" s="52"/>
      <c r="O83" s="53"/>
    </row>
    <row r="84" spans="1:15" x14ac:dyDescent="0.2">
      <c r="A84" s="70" t="s">
        <v>178</v>
      </c>
      <c r="B84" s="71"/>
      <c r="C84" s="71"/>
      <c r="D84" s="71"/>
      <c r="E84" s="71"/>
      <c r="F84" s="71"/>
      <c r="G84" s="71"/>
      <c r="H84" s="72"/>
      <c r="I84" s="56">
        <v>10320</v>
      </c>
      <c r="J84" s="52"/>
      <c r="K84" s="52"/>
      <c r="L84" s="52"/>
      <c r="M84" s="52"/>
      <c r="N84" s="52"/>
      <c r="O84" s="53"/>
    </row>
    <row r="85" spans="1:15" x14ac:dyDescent="0.2">
      <c r="A85" s="70" t="s">
        <v>179</v>
      </c>
      <c r="B85" s="71"/>
      <c r="C85" s="71"/>
      <c r="D85" s="71"/>
      <c r="E85" s="71"/>
      <c r="F85" s="71"/>
      <c r="G85" s="71"/>
      <c r="H85" s="72"/>
      <c r="I85" s="56">
        <v>14694</v>
      </c>
      <c r="J85" s="52"/>
      <c r="K85" s="52"/>
      <c r="L85" s="52"/>
      <c r="M85" s="52"/>
      <c r="N85" s="52"/>
      <c r="O85" s="53"/>
    </row>
    <row r="86" spans="1:15" x14ac:dyDescent="0.2">
      <c r="A86" s="61" t="s">
        <v>155</v>
      </c>
      <c r="B86" s="62"/>
      <c r="C86" s="62"/>
      <c r="D86" s="62"/>
      <c r="E86" s="62"/>
      <c r="F86" s="62"/>
      <c r="G86" s="62"/>
      <c r="H86" s="62"/>
      <c r="I86" s="56">
        <v>39380</v>
      </c>
      <c r="J86" s="52"/>
      <c r="K86" s="52"/>
      <c r="L86" s="52"/>
      <c r="M86" s="52"/>
      <c r="N86" s="52"/>
      <c r="O86" s="53"/>
    </row>
    <row r="87" spans="1:15" x14ac:dyDescent="0.2">
      <c r="A87" s="61" t="s">
        <v>156</v>
      </c>
      <c r="B87" s="62"/>
      <c r="C87" s="62"/>
      <c r="D87" s="62"/>
      <c r="E87" s="62"/>
      <c r="F87" s="62"/>
      <c r="G87" s="62"/>
      <c r="H87" s="62"/>
      <c r="I87" s="57">
        <v>389927.53</v>
      </c>
      <c r="J87" s="52"/>
      <c r="K87" s="52"/>
      <c r="L87" s="52"/>
      <c r="M87" s="52"/>
      <c r="N87" s="52"/>
      <c r="O87" s="53"/>
    </row>
    <row r="88" spans="1:15" x14ac:dyDescent="0.2">
      <c r="A88" s="61" t="s">
        <v>157</v>
      </c>
      <c r="B88" s="62"/>
      <c r="C88" s="62"/>
      <c r="D88" s="62"/>
      <c r="E88" s="62"/>
      <c r="F88" s="62"/>
      <c r="G88" s="62"/>
      <c r="H88" s="62"/>
      <c r="I88" s="56">
        <v>41941.97</v>
      </c>
      <c r="J88" s="52"/>
      <c r="K88" s="52"/>
      <c r="L88" s="52"/>
      <c r="M88" s="52"/>
      <c r="N88" s="52"/>
      <c r="O88" s="53"/>
    </row>
    <row r="89" spans="1:15" x14ac:dyDescent="0.2">
      <c r="A89" s="61" t="s">
        <v>158</v>
      </c>
      <c r="B89" s="62"/>
      <c r="C89" s="62"/>
      <c r="D89" s="62"/>
      <c r="E89" s="62"/>
      <c r="F89" s="62"/>
      <c r="G89" s="62"/>
      <c r="H89" s="62"/>
      <c r="I89" s="56">
        <v>14693.18</v>
      </c>
      <c r="J89" s="52"/>
      <c r="K89" s="52"/>
      <c r="L89" s="52"/>
      <c r="M89" s="52"/>
      <c r="N89" s="52"/>
      <c r="O89" s="53"/>
    </row>
    <row r="90" spans="1:15" x14ac:dyDescent="0.2">
      <c r="A90" s="61" t="s">
        <v>159</v>
      </c>
      <c r="B90" s="62"/>
      <c r="C90" s="62"/>
      <c r="D90" s="62"/>
      <c r="E90" s="62"/>
      <c r="F90" s="62"/>
      <c r="G90" s="62"/>
      <c r="H90" s="62"/>
      <c r="I90" s="56">
        <v>58582.61</v>
      </c>
      <c r="J90" s="52"/>
      <c r="K90" s="52"/>
      <c r="L90" s="52"/>
      <c r="M90" s="52"/>
      <c r="N90" s="52"/>
      <c r="O90" s="53"/>
    </row>
    <row r="91" spans="1:15" x14ac:dyDescent="0.2">
      <c r="A91" s="61" t="s">
        <v>160</v>
      </c>
      <c r="B91" s="62"/>
      <c r="C91" s="62"/>
      <c r="D91" s="62"/>
      <c r="E91" s="62"/>
      <c r="F91" s="62"/>
      <c r="G91" s="62"/>
      <c r="H91" s="62"/>
      <c r="I91" s="56">
        <v>31611.200000000001</v>
      </c>
      <c r="J91" s="52"/>
      <c r="K91" s="52"/>
      <c r="L91" s="52"/>
      <c r="M91" s="52"/>
      <c r="N91" s="52"/>
      <c r="O91" s="53"/>
    </row>
    <row r="92" spans="1:15" x14ac:dyDescent="0.2">
      <c r="A92" s="70" t="s">
        <v>180</v>
      </c>
      <c r="B92" s="71"/>
      <c r="C92" s="71"/>
      <c r="D92" s="71"/>
      <c r="E92" s="71"/>
      <c r="F92" s="71"/>
      <c r="G92" s="71"/>
      <c r="H92" s="72"/>
      <c r="I92" s="56">
        <f>I84+I85+I86+I87+I88+I90+I91</f>
        <v>586457.30999999994</v>
      </c>
      <c r="J92" s="52"/>
      <c r="K92" s="52"/>
      <c r="L92" s="52"/>
      <c r="M92" s="52"/>
      <c r="N92" s="52"/>
      <c r="O92" s="53"/>
    </row>
    <row r="93" spans="1:15" x14ac:dyDescent="0.2">
      <c r="A93" s="61" t="s">
        <v>161</v>
      </c>
      <c r="B93" s="62"/>
      <c r="C93" s="62"/>
      <c r="D93" s="62"/>
      <c r="E93" s="62"/>
      <c r="F93" s="62"/>
      <c r="G93" s="62"/>
      <c r="H93" s="62"/>
      <c r="I93" s="56">
        <f>I92*2.14%</f>
        <v>12550.186433999999</v>
      </c>
      <c r="J93" s="52"/>
      <c r="K93" s="52"/>
      <c r="L93" s="52"/>
      <c r="M93" s="52"/>
      <c r="N93" s="52"/>
      <c r="O93" s="53"/>
    </row>
    <row r="94" spans="1:15" x14ac:dyDescent="0.2">
      <c r="A94" s="65" t="s">
        <v>153</v>
      </c>
      <c r="B94" s="62"/>
      <c r="C94" s="62"/>
      <c r="D94" s="62"/>
      <c r="E94" s="62"/>
      <c r="F94" s="62"/>
      <c r="G94" s="62"/>
      <c r="H94" s="62"/>
      <c r="I94" s="57">
        <f>I92+I93</f>
        <v>599007.49643399997</v>
      </c>
      <c r="J94" s="52"/>
      <c r="K94" s="52"/>
      <c r="L94" s="52"/>
      <c r="M94" s="52"/>
      <c r="N94" s="52"/>
      <c r="O94" s="53"/>
    </row>
    <row r="95" spans="1:15" x14ac:dyDescent="0.2">
      <c r="A95" s="61" t="s">
        <v>162</v>
      </c>
      <c r="B95" s="62"/>
      <c r="C95" s="62"/>
      <c r="D95" s="62"/>
      <c r="E95" s="62"/>
      <c r="F95" s="62"/>
      <c r="G95" s="62"/>
      <c r="H95" s="62"/>
      <c r="I95" s="56">
        <f>I94*2%</f>
        <v>11980.149928679999</v>
      </c>
      <c r="J95" s="52"/>
      <c r="K95" s="52"/>
      <c r="L95" s="52"/>
      <c r="M95" s="52"/>
      <c r="N95" s="52"/>
      <c r="O95" s="53"/>
    </row>
    <row r="96" spans="1:15" x14ac:dyDescent="0.2">
      <c r="A96" s="65" t="s">
        <v>153</v>
      </c>
      <c r="B96" s="62"/>
      <c r="C96" s="62"/>
      <c r="D96" s="62"/>
      <c r="E96" s="62"/>
      <c r="F96" s="62"/>
      <c r="G96" s="62"/>
      <c r="H96" s="62"/>
      <c r="I96" s="57">
        <f>I94+I95</f>
        <v>610987.64636268001</v>
      </c>
      <c r="J96" s="52"/>
      <c r="K96" s="52"/>
      <c r="L96" s="52"/>
      <c r="M96" s="52"/>
      <c r="N96" s="52"/>
      <c r="O96" s="53"/>
    </row>
    <row r="97" spans="1:15" x14ac:dyDescent="0.2">
      <c r="A97" s="61" t="s">
        <v>163</v>
      </c>
      <c r="B97" s="62"/>
      <c r="C97" s="62"/>
      <c r="D97" s="62"/>
      <c r="E97" s="62"/>
      <c r="F97" s="62"/>
      <c r="G97" s="62"/>
      <c r="H97" s="62"/>
      <c r="I97" s="56">
        <f>I96*18%</f>
        <v>109977.7763452824</v>
      </c>
      <c r="J97" s="52"/>
      <c r="K97" s="52"/>
      <c r="L97" s="52"/>
      <c r="M97" s="52"/>
      <c r="N97" s="52"/>
      <c r="O97" s="53"/>
    </row>
    <row r="98" spans="1:15" x14ac:dyDescent="0.2">
      <c r="A98" s="65" t="s">
        <v>164</v>
      </c>
      <c r="B98" s="62"/>
      <c r="C98" s="62"/>
      <c r="D98" s="62"/>
      <c r="E98" s="62"/>
      <c r="F98" s="62"/>
      <c r="G98" s="62"/>
      <c r="H98" s="62"/>
      <c r="I98" s="57">
        <f>I96+I97</f>
        <v>720965.42270796245</v>
      </c>
      <c r="J98" s="52"/>
      <c r="K98" s="52"/>
      <c r="L98" s="52"/>
      <c r="M98" s="52"/>
      <c r="N98" s="55">
        <v>176.88</v>
      </c>
      <c r="O98" s="53"/>
    </row>
    <row r="99" spans="1:15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5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5" ht="12.75" customHeight="1" x14ac:dyDescent="0.2">
      <c r="A102" s="69" t="s">
        <v>168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</row>
    <row r="103" spans="1:15" ht="12.75" customHeight="1" x14ac:dyDescent="0.2">
      <c r="A103" s="64" t="s">
        <v>169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5" ht="12.75" customHeight="1" x14ac:dyDescent="0.2">
      <c r="A105" s="69" t="s">
        <v>170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</row>
    <row r="106" spans="1:15" ht="12.75" customHeight="1" x14ac:dyDescent="0.2">
      <c r="A106" s="64" t="s">
        <v>169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61">
    <mergeCell ref="A105:O105"/>
    <mergeCell ref="D20:E20"/>
    <mergeCell ref="A84:H84"/>
    <mergeCell ref="A85:H85"/>
    <mergeCell ref="A92:H92"/>
    <mergeCell ref="A87:H87"/>
    <mergeCell ref="A88:H88"/>
    <mergeCell ref="A89:H89"/>
    <mergeCell ref="A76:H76"/>
    <mergeCell ref="A77:H77"/>
    <mergeCell ref="A78:H78"/>
    <mergeCell ref="A79:H79"/>
    <mergeCell ref="A80:H80"/>
    <mergeCell ref="A81:H81"/>
    <mergeCell ref="A70:H70"/>
    <mergeCell ref="A71:H71"/>
    <mergeCell ref="A106:O106"/>
    <mergeCell ref="A97:H97"/>
    <mergeCell ref="A98:H98"/>
    <mergeCell ref="D18:E18"/>
    <mergeCell ref="D19:E19"/>
    <mergeCell ref="A102:O102"/>
    <mergeCell ref="A103:O103"/>
    <mergeCell ref="A90:H90"/>
    <mergeCell ref="A91:H91"/>
    <mergeCell ref="A93:H93"/>
    <mergeCell ref="A94:H94"/>
    <mergeCell ref="A95:H95"/>
    <mergeCell ref="A96:H96"/>
    <mergeCell ref="A82:H82"/>
    <mergeCell ref="A83:H83"/>
    <mergeCell ref="A86:H86"/>
    <mergeCell ref="A72:H72"/>
    <mergeCell ref="A73:H73"/>
    <mergeCell ref="A74:H74"/>
    <mergeCell ref="A75:H75"/>
    <mergeCell ref="A64:H64"/>
    <mergeCell ref="A65:H65"/>
    <mergeCell ref="A66:H66"/>
    <mergeCell ref="A67:H67"/>
    <mergeCell ref="A68:H68"/>
    <mergeCell ref="A69:H69"/>
    <mergeCell ref="A63:H63"/>
    <mergeCell ref="A24:A26"/>
    <mergeCell ref="C24:C26"/>
    <mergeCell ref="B24:B26"/>
    <mergeCell ref="D24:D26"/>
    <mergeCell ref="G25:G26"/>
    <mergeCell ref="H24:L24"/>
    <mergeCell ref="L25:L26"/>
    <mergeCell ref="E24:G24"/>
    <mergeCell ref="A28:O28"/>
    <mergeCell ref="A29:O29"/>
    <mergeCell ref="A44:O44"/>
    <mergeCell ref="A56:O56"/>
    <mergeCell ref="A62:H62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2017-06-28T03:25:45Z</cp:lastPrinted>
  <dcterms:created xsi:type="dcterms:W3CDTF">2002-02-11T05:58:42Z</dcterms:created>
  <dcterms:modified xsi:type="dcterms:W3CDTF">2017-06-28T09:03:50Z</dcterms:modified>
</cp:coreProperties>
</file>