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75" windowWidth="11340" windowHeight="9345"/>
  </bookViews>
  <sheets>
    <sheet name="Ведомость объемов работ 5 граф" sheetId="1" r:id="rId1"/>
  </sheets>
  <definedNames>
    <definedName name="Constr" localSheetId="0">'Ведомость объемов работ 5 граф'!#REF!</definedName>
    <definedName name="FOT" localSheetId="0">'Ведомость объемов работ 5 граф'!#REF!</definedName>
    <definedName name="Ind" localSheetId="0">'Ведомость объемов работ 5 граф'!#REF!</definedName>
    <definedName name="Obj" localSheetId="0">'Ведомость объемов работ 5 граф'!#REF!</definedName>
    <definedName name="Obosn" localSheetId="0">'Ведомость объемов работ 5 граф'!#REF!</definedName>
    <definedName name="SmPr" localSheetId="0">'Ведомость объемов работ 5 граф'!#REF!</definedName>
    <definedName name="_xlnm.Print_Titles" localSheetId="0">'Ведомость объемов работ 5 граф'!$11:$11</definedName>
  </definedNames>
  <calcPr calcId="162913"/>
</workbook>
</file>

<file path=xl/calcChain.xml><?xml version="1.0" encoding="utf-8"?>
<calcChain xmlns="http://schemas.openxmlformats.org/spreadsheetml/2006/main">
  <c r="D58" i="1"/>
  <c r="D94" l="1"/>
  <c r="D93"/>
  <c r="D91"/>
  <c r="D90"/>
  <c r="D85"/>
  <c r="D79"/>
  <c r="D76"/>
  <c r="D72"/>
  <c r="D67"/>
  <c r="D65"/>
  <c r="D62"/>
  <c r="D55"/>
  <c r="D54"/>
  <c r="D46"/>
  <c r="D44"/>
  <c r="D42"/>
  <c r="D41"/>
  <c r="D39"/>
  <c r="D38"/>
  <c r="D36"/>
  <c r="D35"/>
  <c r="D31"/>
  <c r="D29"/>
  <c r="D27"/>
  <c r="D24"/>
  <c r="D21"/>
  <c r="D20"/>
  <c r="D13"/>
  <c r="D22"/>
  <c r="D17"/>
  <c r="D15"/>
</calcChain>
</file>

<file path=xl/sharedStrings.xml><?xml version="1.0" encoding="utf-8"?>
<sst xmlns="http://schemas.openxmlformats.org/spreadsheetml/2006/main" count="237" uniqueCount="158">
  <si>
    <t>№ пп</t>
  </si>
  <si>
    <t>Наименование</t>
  </si>
  <si>
    <t>Ед. изм.</t>
  </si>
  <si>
    <t>Кол.</t>
  </si>
  <si>
    <t>УТВЕРЖДАЮ</t>
  </si>
  <si>
    <t>Примечание</t>
  </si>
  <si>
    <t>Раздел 1. Дворовая территория. Подготовительные работы</t>
  </si>
  <si>
    <t>1</t>
  </si>
  <si>
    <t>Разборка бортовых камней: на щебеночном основании</t>
  </si>
  <si>
    <t>2</t>
  </si>
  <si>
    <t>Погрузочные работы при автомобильных перевозках: прочих материалов, деталей (с использованием погрузчика)</t>
  </si>
  <si>
    <t>1 т груза</t>
  </si>
  <si>
    <t>3</t>
  </si>
  <si>
    <t>Валка деревьев с корня без корчевки пня мягколиственных и твердолиственных пород (кроме породы тополь) при диаметре ствола: до 16 см</t>
  </si>
  <si>
    <t>1 дерево</t>
  </si>
  <si>
    <t>4</t>
  </si>
  <si>
    <t>Погрузочные работы при автомобильных перевозках: леса круглого</t>
  </si>
  <si>
    <t>5</t>
  </si>
  <si>
    <t>Корчевка пней вручную: диаметром до 500 мм мягких пород</t>
  </si>
  <si>
    <t>1 пень</t>
  </si>
  <si>
    <t>6</t>
  </si>
  <si>
    <t>7</t>
  </si>
  <si>
    <t>Перевозка грузов автомобилями-самосвалами грузоподъемностью 10 т, работающих вне карьера, на расстояние: до 10 км I класс груза</t>
  </si>
  <si>
    <t>8</t>
  </si>
  <si>
    <t>Разработка грунта с погрузкой в автомобили-самосвалы экскаваторами типа "ATLAS", "VOLVO", "KOMATSU", "HITACHI", "LIEBHER" с ковшом вместимостью 0,5 (0,5-0,63) м3, группа грунтов: 1</t>
  </si>
  <si>
    <t>9</t>
  </si>
  <si>
    <t>Доработка грунта вручную, группа грунтов 1</t>
  </si>
  <si>
    <t>10</t>
  </si>
  <si>
    <t>Регулирование высотного положения крышек колодцев с подъемом на высоту: до 5 см</t>
  </si>
  <si>
    <t>1 колодец</t>
  </si>
  <si>
    <t>Раздел 2. Дворовая территория.  Реконструкция дорожной одежды (под и возле арка 1 подъезд 1)</t>
  </si>
  <si>
    <t>11</t>
  </si>
  <si>
    <t>Ремонт асфальтобетонного покрытия дорог однослойного толщиной: 50 мм площадью ремонта до 5 м2</t>
  </si>
  <si>
    <t>Раздел 3. Дворовая территория. Устройство новой дорожной одежды</t>
  </si>
  <si>
    <t>Автопарковка между 2 и 5 подъездами (расширение)</t>
  </si>
  <si>
    <t>12</t>
  </si>
  <si>
    <t>Устройство подстилающих и выравнивающих слоев оснований: из щебня</t>
  </si>
  <si>
    <t>13</t>
  </si>
  <si>
    <t>м3</t>
  </si>
  <si>
    <t>14</t>
  </si>
  <si>
    <t>Устройство покрытия толщиной 4 см из горячих асфальтобетонных смесей плотных крупнозернистых типа АБ, плотность каменных материалов: 3 т/м3 и более</t>
  </si>
  <si>
    <t>15</t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</si>
  <si>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</t>
  </si>
  <si>
    <t>т</t>
  </si>
  <si>
    <t>16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</si>
  <si>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</si>
  <si>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17</t>
  </si>
  <si>
    <t>Раздел 4. Дворовая территория. Устройство тротуаров</t>
  </si>
  <si>
    <t>Устройство отмостки от первого до шестого подъезда</t>
  </si>
  <si>
    <t>18</t>
  </si>
  <si>
    <t>Устройство асфальтобетонных покрытий дорожек и тротуаров двухслойных: верхний слой из песчаной асфальтобетонной смеси толщиной 3 см</t>
  </si>
  <si>
    <t>19</t>
  </si>
  <si>
    <t>На каждые 0,5 см изменения толщины покрытия добавлять к расценке 27-07-001-01. Добавить до 5 см</t>
  </si>
  <si>
    <t>Дорожки и тратуары</t>
  </si>
  <si>
    <t>20</t>
  </si>
  <si>
    <t>Устройство оснований толщиной 12 см под тротуары из кирпичного или известнякового щебня</t>
  </si>
  <si>
    <t>21</t>
  </si>
  <si>
    <t>На каждый 1 см изменения толщины оснований добавлять или исключать к расценке 27-07-002-01. Добавить до 15 см</t>
  </si>
  <si>
    <t>22</t>
  </si>
  <si>
    <t>23</t>
  </si>
  <si>
    <t>24</t>
  </si>
  <si>
    <t>На каждые 0,5 см изменения толщины покрытия добавлять к расценке 27-07-001-01.Добавить до 5 см</t>
  </si>
  <si>
    <t>Раздел 5. Дворовая территория. Установка бортового камня</t>
  </si>
  <si>
    <t>25</t>
  </si>
  <si>
    <t>Установка бортовых камней бетонных: при других видах покрытий (бордюр дорожный)</t>
  </si>
  <si>
    <t>26</t>
  </si>
  <si>
    <t>Камни бортовые БР 100.30.18 /бетон В30 (М400), объем 0,052 м3/ (ГОСТ 6665-91)</t>
  </si>
  <si>
    <t>шт.</t>
  </si>
  <si>
    <t>27</t>
  </si>
  <si>
    <t>Установка бортовых камней бетонных: при других видах покрытий (бордюр для тратуара)</t>
  </si>
  <si>
    <t>28</t>
  </si>
  <si>
    <t>Бетон тяжелый, класс В15 (М200)</t>
  </si>
  <si>
    <t>29</t>
  </si>
  <si>
    <t>Раствор готовый кладочный цементный марки 100</t>
  </si>
  <si>
    <t>30</t>
  </si>
  <si>
    <t>Камни бортовые БР 100.20.8 /бетон В22,5 (М300), объем 0,016 м3/ (ГОСТ 6665-91)</t>
  </si>
  <si>
    <t>Раздел 6. Дворовая территория. Посадка деревьев и кустарников</t>
  </si>
  <si>
    <t>31</t>
  </si>
  <si>
    <t>Подготовка стандартных посадочных мест для деревьев и кустарников с квадратным комом земли вручную размером: 1,0x1,0x0,6 м в естественном грунте</t>
  </si>
  <si>
    <t>32</t>
  </si>
  <si>
    <t>Посадка деревьев и кустарников с комом земли размером: 0,5x0,4 м</t>
  </si>
  <si>
    <t>33</t>
  </si>
  <si>
    <t>Орех маньчжурский, высота 3,0-3,5 м</t>
  </si>
  <si>
    <t>34</t>
  </si>
  <si>
    <t>Подготовка стандартных посадочных мест для однорядной живой изгороди вручную: с добавлением растительной земли до 25%</t>
  </si>
  <si>
    <t>35</t>
  </si>
  <si>
    <t>Посадка кустарников-саженцев в живую изгородь: однорядную и вьющихся растений</t>
  </si>
  <si>
    <t>36</t>
  </si>
  <si>
    <t>Спирея (разные виды), высота 1,25-1,5 м</t>
  </si>
  <si>
    <t>Раздел 7. Домовая территория со стороны ул. Дружбы. Подготовительные работы</t>
  </si>
  <si>
    <t>37</t>
  </si>
  <si>
    <t>Разборка покрытий и оснований: асфальтобетонных с помощью молотков отбойных</t>
  </si>
  <si>
    <t>38</t>
  </si>
  <si>
    <t>39</t>
  </si>
  <si>
    <t>Раздел 8. Домовая территория со стороны ул. Дружбы. Укладка тротуарной плитки</t>
  </si>
  <si>
    <t>40</t>
  </si>
  <si>
    <t>41</t>
  </si>
  <si>
    <t>42</t>
  </si>
  <si>
    <t>Устройство подстилающих слоев: песчаных</t>
  </si>
  <si>
    <t>1 м3 подстилающего слоя</t>
  </si>
  <si>
    <t>43</t>
  </si>
  <si>
    <t>Устройство покрытий из тротуарной плитки, количество плитки при укладке на 1 м2: 40 шт.</t>
  </si>
  <si>
    <t>10 м2</t>
  </si>
  <si>
    <t>44</t>
  </si>
  <si>
    <t>Плитки площадью до 0,1 м2 прямоугольные для покрытия тротуаров и площадок с ровной гладкой поверхностью на цветном цементе, при толщине 30 мм</t>
  </si>
  <si>
    <t>м2</t>
  </si>
  <si>
    <t>45</t>
  </si>
  <si>
    <t>46</t>
  </si>
  <si>
    <t>47</t>
  </si>
  <si>
    <t>48</t>
  </si>
  <si>
    <t>Раздел 9. Домовая территория со стороны пр. Октябрьский. Подготовительные работы</t>
  </si>
  <si>
    <t>49</t>
  </si>
  <si>
    <t>50</t>
  </si>
  <si>
    <t>51</t>
  </si>
  <si>
    <t>52</t>
  </si>
  <si>
    <t>Раздел 10. Домовая территория со стороны пр. Октябрьский.  Реконструкция дорожной одежды</t>
  </si>
  <si>
    <t>53</t>
  </si>
  <si>
    <t>54</t>
  </si>
  <si>
    <t>55</t>
  </si>
  <si>
    <t>56</t>
  </si>
  <si>
    <t>57</t>
  </si>
  <si>
    <t>Раздел 11. Домовая территория со стороны пр. Октябрьский. Укладка тротуарной плитки</t>
  </si>
  <si>
    <t>58</t>
  </si>
  <si>
    <t>59</t>
  </si>
  <si>
    <t>60</t>
  </si>
  <si>
    <t>61</t>
  </si>
  <si>
    <t>62</t>
  </si>
  <si>
    <t>Раздел 12. Домовая территория со стороны пр. Октябрьский. Посадка деревьев и кустарников</t>
  </si>
  <si>
    <t>63</t>
  </si>
  <si>
    <t>64</t>
  </si>
  <si>
    <t>65</t>
  </si>
  <si>
    <t>66</t>
  </si>
  <si>
    <t>67</t>
  </si>
  <si>
    <t>68</t>
  </si>
  <si>
    <t xml:space="preserve"> м</t>
  </si>
  <si>
    <t xml:space="preserve"> м3 грунта</t>
  </si>
  <si>
    <t xml:space="preserve"> м2</t>
  </si>
  <si>
    <t xml:space="preserve"> м3 материала основания (в плотном теле)</t>
  </si>
  <si>
    <t xml:space="preserve"> м2 покрытия</t>
  </si>
  <si>
    <t xml:space="preserve"> м2 дорожек и тротуаров</t>
  </si>
  <si>
    <t xml:space="preserve"> м бортового камня</t>
  </si>
  <si>
    <t xml:space="preserve"> ям</t>
  </si>
  <si>
    <t xml:space="preserve"> деревьев или кустарников</t>
  </si>
  <si>
    <t xml:space="preserve"> м траншей</t>
  </si>
  <si>
    <t xml:space="preserve"> м живой изгороди</t>
  </si>
  <si>
    <t xml:space="preserve"> м3 конструкций</t>
  </si>
  <si>
    <t>ям</t>
  </si>
  <si>
    <t>S=550м2 толщ. 0,1м</t>
  </si>
  <si>
    <t>S=416м2 толщ. 0,1м</t>
  </si>
  <si>
    <t>S=416м2 толщ. 0,02м</t>
  </si>
  <si>
    <t>S=416м2 толщ. 0,04м</t>
  </si>
  <si>
    <t>S=250м2 толщ. 0,1м</t>
  </si>
  <si>
    <t>Щебень шлаковый для дорожного строительства, фракция 0-20 мм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</si>
  <si>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</t>
  </si>
  <si>
    <t>69</t>
  </si>
  <si>
    <t xml:space="preserve">ВЕДОМОСТЬ ОБЪЕМОВ РАБОТ </t>
  </si>
  <si>
    <t xml:space="preserve">по благоустройству придомовой территории жилого дома по пр.Октябрьский, дом 58 </t>
  </si>
  <si>
    <t>г.Новокузнецка Кемеровской области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</si>
</sst>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/>
    </xf>
    <xf numFmtId="0" fontId="5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showGridLines="0" tabSelected="1" topLeftCell="A88" zoomScaleSheetLayoutView="75" workbookViewId="0">
      <selection activeCell="G6" sqref="G6"/>
    </sheetView>
  </sheetViews>
  <sheetFormatPr defaultRowHeight="12.75"/>
  <cols>
    <col min="1" max="1" width="6.42578125" style="8" customWidth="1"/>
    <col min="2" max="2" width="47.42578125" style="9" customWidth="1"/>
    <col min="3" max="3" width="11.28515625" style="10" customWidth="1"/>
    <col min="4" max="4" width="11.5703125" style="20" customWidth="1"/>
    <col min="5" max="5" width="21.5703125" style="5" customWidth="1"/>
    <col min="6" max="6" width="9.7109375" style="6" customWidth="1"/>
    <col min="7" max="7" width="8.140625" style="6" customWidth="1"/>
    <col min="8" max="8" width="9.140625" style="6"/>
    <col min="9" max="9" width="8.7109375" style="6" customWidth="1"/>
    <col min="10" max="10" width="9.28515625" style="6" customWidth="1"/>
    <col min="11" max="16384" width="9.140625" style="6"/>
  </cols>
  <sheetData>
    <row r="1" spans="1:8" ht="15">
      <c r="A1" s="1" t="s">
        <v>4</v>
      </c>
      <c r="B1" s="2"/>
      <c r="C1" s="3"/>
      <c r="D1" s="4"/>
      <c r="G1" s="7"/>
      <c r="H1" s="7"/>
    </row>
    <row r="2" spans="1:8">
      <c r="D2" s="4"/>
      <c r="G2" s="11"/>
      <c r="H2" s="7"/>
    </row>
    <row r="3" spans="1:8" ht="14.25">
      <c r="A3" s="12"/>
      <c r="B3" s="13"/>
      <c r="C3" s="14"/>
      <c r="D3" s="5"/>
      <c r="G3" s="7"/>
      <c r="H3" s="7"/>
    </row>
    <row r="4" spans="1:8" ht="15.75">
      <c r="A4" s="12"/>
      <c r="B4" s="13"/>
      <c r="C4" s="15"/>
      <c r="D4" s="16"/>
      <c r="G4" s="7"/>
      <c r="H4" s="7"/>
    </row>
    <row r="5" spans="1:8" ht="15">
      <c r="A5" s="40" t="s">
        <v>155</v>
      </c>
      <c r="B5" s="40"/>
      <c r="C5" s="40"/>
      <c r="D5" s="40"/>
      <c r="E5" s="40"/>
      <c r="G5" s="7"/>
      <c r="H5" s="7"/>
    </row>
    <row r="6" spans="1:8" ht="14.25">
      <c r="A6" s="41" t="s">
        <v>156</v>
      </c>
      <c r="B6" s="41"/>
      <c r="C6" s="41"/>
      <c r="D6" s="41"/>
      <c r="E6" s="41"/>
      <c r="F6" s="7"/>
      <c r="G6" s="7"/>
      <c r="H6" s="7"/>
    </row>
    <row r="7" spans="1:8" ht="14.25">
      <c r="A7" s="41" t="s">
        <v>157</v>
      </c>
      <c r="B7" s="41"/>
      <c r="C7" s="41"/>
      <c r="D7" s="41"/>
      <c r="E7" s="41"/>
      <c r="F7" s="7"/>
      <c r="G7" s="7"/>
      <c r="H7" s="7"/>
    </row>
    <row r="8" spans="1:8">
      <c r="A8" s="17"/>
      <c r="B8" s="21"/>
      <c r="C8" s="22"/>
      <c r="D8" s="18"/>
      <c r="E8" s="19"/>
      <c r="F8" s="7"/>
      <c r="G8" s="7"/>
      <c r="H8" s="7"/>
    </row>
    <row r="9" spans="1:8">
      <c r="A9" s="17"/>
      <c r="B9" s="21"/>
      <c r="C9" s="22"/>
      <c r="D9" s="18"/>
      <c r="E9" s="19"/>
      <c r="F9" s="7"/>
      <c r="G9" s="7"/>
      <c r="H9" s="7"/>
    </row>
    <row r="10" spans="1:8" ht="24.75" customHeight="1">
      <c r="A10" s="23" t="s">
        <v>0</v>
      </c>
      <c r="B10" s="24" t="s">
        <v>1</v>
      </c>
      <c r="C10" s="25" t="s">
        <v>2</v>
      </c>
      <c r="D10" s="26" t="s">
        <v>3</v>
      </c>
      <c r="E10" s="27" t="s">
        <v>5</v>
      </c>
    </row>
    <row r="11" spans="1:8">
      <c r="A11" s="28">
        <v>1</v>
      </c>
      <c r="B11" s="29">
        <v>2</v>
      </c>
      <c r="C11" s="29">
        <v>3</v>
      </c>
      <c r="D11" s="29">
        <v>4</v>
      </c>
      <c r="E11" s="29">
        <v>5</v>
      </c>
    </row>
    <row r="12" spans="1:8" ht="22.5" customHeight="1">
      <c r="A12" s="37" t="s">
        <v>6</v>
      </c>
      <c r="B12" s="38"/>
      <c r="C12" s="38"/>
      <c r="D12" s="38"/>
      <c r="E12" s="38"/>
    </row>
    <row r="13" spans="1:8" ht="25.5">
      <c r="A13" s="30" t="s">
        <v>7</v>
      </c>
      <c r="B13" s="31" t="s">
        <v>8</v>
      </c>
      <c r="C13" s="32" t="s">
        <v>134</v>
      </c>
      <c r="D13" s="33">
        <f>0.54*100</f>
        <v>54</v>
      </c>
      <c r="E13" s="34"/>
    </row>
    <row r="14" spans="1:8" ht="38.25">
      <c r="A14" s="30" t="s">
        <v>9</v>
      </c>
      <c r="B14" s="31" t="s">
        <v>10</v>
      </c>
      <c r="C14" s="32" t="s">
        <v>11</v>
      </c>
      <c r="D14" s="35">
        <v>6.48</v>
      </c>
      <c r="E14" s="34"/>
    </row>
    <row r="15" spans="1:8" ht="38.25">
      <c r="A15" s="30" t="s">
        <v>12</v>
      </c>
      <c r="B15" s="31" t="s">
        <v>13</v>
      </c>
      <c r="C15" s="32" t="s">
        <v>14</v>
      </c>
      <c r="D15" s="33">
        <f>6</f>
        <v>6</v>
      </c>
      <c r="E15" s="34"/>
    </row>
    <row r="16" spans="1:8" ht="25.5">
      <c r="A16" s="30" t="s">
        <v>15</v>
      </c>
      <c r="B16" s="31" t="s">
        <v>16</v>
      </c>
      <c r="C16" s="32" t="s">
        <v>11</v>
      </c>
      <c r="D16" s="35">
        <v>2.25</v>
      </c>
      <c r="E16" s="34"/>
    </row>
    <row r="17" spans="1:5" ht="25.5">
      <c r="A17" s="30" t="s">
        <v>17</v>
      </c>
      <c r="B17" s="31" t="s">
        <v>18</v>
      </c>
      <c r="C17" s="32" t="s">
        <v>19</v>
      </c>
      <c r="D17" s="33">
        <f>6</f>
        <v>6</v>
      </c>
      <c r="E17" s="34"/>
    </row>
    <row r="18" spans="1:5" ht="38.25">
      <c r="A18" s="30" t="s">
        <v>20</v>
      </c>
      <c r="B18" s="31" t="s">
        <v>10</v>
      </c>
      <c r="C18" s="32" t="s">
        <v>11</v>
      </c>
      <c r="D18" s="35">
        <v>0.40500000000000003</v>
      </c>
      <c r="E18" s="34"/>
    </row>
    <row r="19" spans="1:5" ht="38.25">
      <c r="A19" s="30" t="s">
        <v>21</v>
      </c>
      <c r="B19" s="31" t="s">
        <v>22</v>
      </c>
      <c r="C19" s="32" t="s">
        <v>11</v>
      </c>
      <c r="D19" s="35">
        <v>9.1349999999999998</v>
      </c>
      <c r="E19" s="34"/>
    </row>
    <row r="20" spans="1:5" ht="51">
      <c r="A20" s="30" t="s">
        <v>23</v>
      </c>
      <c r="B20" s="31" t="s">
        <v>24</v>
      </c>
      <c r="C20" s="32" t="s">
        <v>135</v>
      </c>
      <c r="D20" s="33">
        <f>0.069*1000</f>
        <v>69</v>
      </c>
      <c r="E20" s="34"/>
    </row>
    <row r="21" spans="1:5">
      <c r="A21" s="30" t="s">
        <v>25</v>
      </c>
      <c r="B21" s="31" t="s">
        <v>26</v>
      </c>
      <c r="C21" s="32" t="s">
        <v>135</v>
      </c>
      <c r="D21" s="33">
        <f>0.01*100</f>
        <v>1</v>
      </c>
      <c r="E21" s="34"/>
    </row>
    <row r="22" spans="1:5" ht="25.5">
      <c r="A22" s="30" t="s">
        <v>27</v>
      </c>
      <c r="B22" s="31" t="s">
        <v>28</v>
      </c>
      <c r="C22" s="32" t="s">
        <v>29</v>
      </c>
      <c r="D22" s="33">
        <f>8</f>
        <v>8</v>
      </c>
      <c r="E22" s="34"/>
    </row>
    <row r="23" spans="1:5" ht="30" customHeight="1">
      <c r="A23" s="37" t="s">
        <v>30</v>
      </c>
      <c r="B23" s="38"/>
      <c r="C23" s="38"/>
      <c r="D23" s="38"/>
      <c r="E23" s="38"/>
    </row>
    <row r="24" spans="1:5" ht="38.25">
      <c r="A24" s="30" t="s">
        <v>31</v>
      </c>
      <c r="B24" s="31" t="s">
        <v>32</v>
      </c>
      <c r="C24" s="32" t="s">
        <v>136</v>
      </c>
      <c r="D24" s="33">
        <f>3.4*100</f>
        <v>340</v>
      </c>
      <c r="E24" s="34"/>
    </row>
    <row r="25" spans="1:5" ht="30" customHeight="1">
      <c r="A25" s="37" t="s">
        <v>33</v>
      </c>
      <c r="B25" s="38"/>
      <c r="C25" s="38"/>
      <c r="D25" s="38"/>
      <c r="E25" s="38"/>
    </row>
    <row r="26" spans="1:5" ht="19.149999999999999" customHeight="1">
      <c r="A26" s="39" t="s">
        <v>34</v>
      </c>
      <c r="B26" s="38"/>
      <c r="C26" s="38"/>
      <c r="D26" s="38"/>
      <c r="E26" s="38"/>
    </row>
    <row r="27" spans="1:5" ht="63.75">
      <c r="A27" s="30" t="s">
        <v>35</v>
      </c>
      <c r="B27" s="31" t="s">
        <v>36</v>
      </c>
      <c r="C27" s="32" t="s">
        <v>137</v>
      </c>
      <c r="D27" s="35">
        <f>0.55*100</f>
        <v>55.000000000000007</v>
      </c>
      <c r="E27" s="34" t="s">
        <v>147</v>
      </c>
    </row>
    <row r="28" spans="1:5" ht="25.5">
      <c r="A28" s="30" t="s">
        <v>37</v>
      </c>
      <c r="B28" s="31" t="s">
        <v>152</v>
      </c>
      <c r="C28" s="32" t="s">
        <v>38</v>
      </c>
      <c r="D28" s="35">
        <v>55</v>
      </c>
      <c r="E28" s="34"/>
    </row>
    <row r="29" spans="1:5" ht="51">
      <c r="A29" s="30" t="s">
        <v>39</v>
      </c>
      <c r="B29" s="31" t="s">
        <v>40</v>
      </c>
      <c r="C29" s="32" t="s">
        <v>138</v>
      </c>
      <c r="D29" s="35">
        <f>0.55*1000</f>
        <v>550</v>
      </c>
      <c r="E29" s="34"/>
    </row>
    <row r="30" spans="1:5" ht="38.25">
      <c r="A30" s="30" t="s">
        <v>41</v>
      </c>
      <c r="B30" s="31" t="s">
        <v>42</v>
      </c>
      <c r="C30" s="32" t="s">
        <v>43</v>
      </c>
      <c r="D30" s="33">
        <v>56.1</v>
      </c>
      <c r="E30" s="34"/>
    </row>
    <row r="31" spans="1:5" ht="51">
      <c r="A31" s="30" t="s">
        <v>44</v>
      </c>
      <c r="B31" s="31" t="s">
        <v>45</v>
      </c>
      <c r="C31" s="32" t="s">
        <v>138</v>
      </c>
      <c r="D31" s="35">
        <f>0.55*1000</f>
        <v>550</v>
      </c>
      <c r="E31" s="34"/>
    </row>
    <row r="32" spans="1:5" ht="51">
      <c r="A32" s="30" t="s">
        <v>46</v>
      </c>
      <c r="B32" s="31" t="s">
        <v>153</v>
      </c>
      <c r="C32" s="32" t="s">
        <v>43</v>
      </c>
      <c r="D32" s="33">
        <v>53.13</v>
      </c>
      <c r="E32" s="34"/>
    </row>
    <row r="33" spans="1:5" ht="22.5" customHeight="1">
      <c r="A33" s="37" t="s">
        <v>47</v>
      </c>
      <c r="B33" s="38"/>
      <c r="C33" s="38"/>
      <c r="D33" s="38"/>
      <c r="E33" s="38"/>
    </row>
    <row r="34" spans="1:5" ht="19.149999999999999" customHeight="1">
      <c r="A34" s="39" t="s">
        <v>48</v>
      </c>
      <c r="B34" s="38"/>
      <c r="C34" s="38"/>
      <c r="D34" s="38"/>
      <c r="E34" s="38"/>
    </row>
    <row r="35" spans="1:5" ht="38.25">
      <c r="A35" s="30" t="s">
        <v>49</v>
      </c>
      <c r="B35" s="31" t="s">
        <v>50</v>
      </c>
      <c r="C35" s="32" t="s">
        <v>138</v>
      </c>
      <c r="D35" s="33">
        <f>0.82*100</f>
        <v>82</v>
      </c>
      <c r="E35" s="34"/>
    </row>
    <row r="36" spans="1:5" ht="38.25">
      <c r="A36" s="30" t="s">
        <v>51</v>
      </c>
      <c r="B36" s="31" t="s">
        <v>52</v>
      </c>
      <c r="C36" s="32" t="s">
        <v>138</v>
      </c>
      <c r="D36" s="33">
        <f>0.82*100</f>
        <v>82</v>
      </c>
      <c r="E36" s="34"/>
    </row>
    <row r="37" spans="1:5" ht="19.149999999999999" customHeight="1">
      <c r="A37" s="39" t="s">
        <v>53</v>
      </c>
      <c r="B37" s="38"/>
      <c r="C37" s="38"/>
      <c r="D37" s="38"/>
      <c r="E37" s="38"/>
    </row>
    <row r="38" spans="1:5" ht="38.25">
      <c r="A38" s="30" t="s">
        <v>54</v>
      </c>
      <c r="B38" s="31" t="s">
        <v>55</v>
      </c>
      <c r="C38" s="32" t="s">
        <v>139</v>
      </c>
      <c r="D38" s="35">
        <f>5.7*100</f>
        <v>570</v>
      </c>
      <c r="E38" s="34"/>
    </row>
    <row r="39" spans="1:5" ht="38.25">
      <c r="A39" s="30" t="s">
        <v>56</v>
      </c>
      <c r="B39" s="31" t="s">
        <v>57</v>
      </c>
      <c r="C39" s="32" t="s">
        <v>139</v>
      </c>
      <c r="D39" s="35">
        <f>5.7*100</f>
        <v>570</v>
      </c>
      <c r="E39" s="34"/>
    </row>
    <row r="40" spans="1:5" ht="25.5">
      <c r="A40" s="30" t="s">
        <v>58</v>
      </c>
      <c r="B40" s="31" t="s">
        <v>152</v>
      </c>
      <c r="C40" s="32" t="s">
        <v>38</v>
      </c>
      <c r="D40" s="35">
        <v>124.83</v>
      </c>
      <c r="E40" s="34"/>
    </row>
    <row r="41" spans="1:5" ht="38.25">
      <c r="A41" s="30" t="s">
        <v>59</v>
      </c>
      <c r="B41" s="31" t="s">
        <v>50</v>
      </c>
      <c r="C41" s="32" t="s">
        <v>138</v>
      </c>
      <c r="D41" s="35">
        <f>5.7*100</f>
        <v>570</v>
      </c>
      <c r="E41" s="34"/>
    </row>
    <row r="42" spans="1:5" ht="38.25">
      <c r="A42" s="30" t="s">
        <v>60</v>
      </c>
      <c r="B42" s="31" t="s">
        <v>61</v>
      </c>
      <c r="C42" s="32" t="s">
        <v>138</v>
      </c>
      <c r="D42" s="35">
        <f>5.7*100</f>
        <v>570</v>
      </c>
      <c r="E42" s="34"/>
    </row>
    <row r="43" spans="1:5" ht="22.5" customHeight="1">
      <c r="A43" s="37" t="s">
        <v>62</v>
      </c>
      <c r="B43" s="38"/>
      <c r="C43" s="38"/>
      <c r="D43" s="38"/>
      <c r="E43" s="38"/>
    </row>
    <row r="44" spans="1:5" ht="38.25">
      <c r="A44" s="30" t="s">
        <v>63</v>
      </c>
      <c r="B44" s="31" t="s">
        <v>64</v>
      </c>
      <c r="C44" s="32" t="s">
        <v>140</v>
      </c>
      <c r="D44" s="33">
        <f>0.85*100</f>
        <v>85</v>
      </c>
      <c r="E44" s="34"/>
    </row>
    <row r="45" spans="1:5" ht="25.5">
      <c r="A45" s="30" t="s">
        <v>65</v>
      </c>
      <c r="B45" s="31" t="s">
        <v>66</v>
      </c>
      <c r="C45" s="32" t="s">
        <v>67</v>
      </c>
      <c r="D45" s="33">
        <v>85</v>
      </c>
      <c r="E45" s="34"/>
    </row>
    <row r="46" spans="1:5" ht="38.25">
      <c r="A46" s="30" t="s">
        <v>68</v>
      </c>
      <c r="B46" s="31" t="s">
        <v>69</v>
      </c>
      <c r="C46" s="32" t="s">
        <v>140</v>
      </c>
      <c r="D46" s="33">
        <f>7.2*100</f>
        <v>720</v>
      </c>
      <c r="E46" s="34"/>
    </row>
    <row r="47" spans="1:5">
      <c r="A47" s="30" t="s">
        <v>70</v>
      </c>
      <c r="B47" s="31" t="s">
        <v>71</v>
      </c>
      <c r="C47" s="32" t="s">
        <v>38</v>
      </c>
      <c r="D47" s="35">
        <v>36.532800000000002</v>
      </c>
      <c r="E47" s="34"/>
    </row>
    <row r="48" spans="1:5">
      <c r="A48" s="30" t="s">
        <v>72</v>
      </c>
      <c r="B48" s="31" t="s">
        <v>73</v>
      </c>
      <c r="C48" s="32" t="s">
        <v>38</v>
      </c>
      <c r="D48" s="35">
        <v>0.14255999999999999</v>
      </c>
      <c r="E48" s="34"/>
    </row>
    <row r="49" spans="1:5" ht="25.5">
      <c r="A49" s="30" t="s">
        <v>74</v>
      </c>
      <c r="B49" s="31" t="s">
        <v>75</v>
      </c>
      <c r="C49" s="32" t="s">
        <v>67</v>
      </c>
      <c r="D49" s="33">
        <v>720</v>
      </c>
      <c r="E49" s="34"/>
    </row>
    <row r="50" spans="1:5" ht="22.5" customHeight="1">
      <c r="A50" s="37" t="s">
        <v>76</v>
      </c>
      <c r="B50" s="38"/>
      <c r="C50" s="38"/>
      <c r="D50" s="38"/>
      <c r="E50" s="38"/>
    </row>
    <row r="51" spans="1:5" ht="51">
      <c r="A51" s="30" t="s">
        <v>77</v>
      </c>
      <c r="B51" s="31" t="s">
        <v>78</v>
      </c>
      <c r="C51" s="32" t="s">
        <v>141</v>
      </c>
      <c r="D51" s="33">
        <v>23</v>
      </c>
      <c r="E51" s="34"/>
    </row>
    <row r="52" spans="1:5" ht="51">
      <c r="A52" s="30" t="s">
        <v>79</v>
      </c>
      <c r="B52" s="31" t="s">
        <v>80</v>
      </c>
      <c r="C52" s="32" t="s">
        <v>142</v>
      </c>
      <c r="D52" s="33">
        <v>23</v>
      </c>
      <c r="E52" s="34"/>
    </row>
    <row r="53" spans="1:5">
      <c r="A53" s="30" t="s">
        <v>81</v>
      </c>
      <c r="B53" s="31" t="s">
        <v>82</v>
      </c>
      <c r="C53" s="32" t="s">
        <v>67</v>
      </c>
      <c r="D53" s="33">
        <v>23</v>
      </c>
      <c r="E53" s="34"/>
    </row>
    <row r="54" spans="1:5" ht="38.25">
      <c r="A54" s="30" t="s">
        <v>83</v>
      </c>
      <c r="B54" s="31" t="s">
        <v>84</v>
      </c>
      <c r="C54" s="32" t="s">
        <v>143</v>
      </c>
      <c r="D54" s="33">
        <f>21.5*10</f>
        <v>215</v>
      </c>
      <c r="E54" s="34"/>
    </row>
    <row r="55" spans="1:5" ht="25.5">
      <c r="A55" s="30" t="s">
        <v>85</v>
      </c>
      <c r="B55" s="31" t="s">
        <v>86</v>
      </c>
      <c r="C55" s="32" t="s">
        <v>144</v>
      </c>
      <c r="D55" s="33">
        <f>21.5*10</f>
        <v>215</v>
      </c>
      <c r="E55" s="34"/>
    </row>
    <row r="56" spans="1:5">
      <c r="A56" s="30" t="s">
        <v>87</v>
      </c>
      <c r="B56" s="31" t="s">
        <v>88</v>
      </c>
      <c r="C56" s="32" t="s">
        <v>67</v>
      </c>
      <c r="D56" s="35">
        <v>430</v>
      </c>
      <c r="E56" s="34"/>
    </row>
    <row r="57" spans="1:5" ht="30" customHeight="1">
      <c r="A57" s="37" t="s">
        <v>89</v>
      </c>
      <c r="B57" s="38"/>
      <c r="C57" s="38"/>
      <c r="D57" s="38"/>
      <c r="E57" s="38"/>
    </row>
    <row r="58" spans="1:5" ht="38.25">
      <c r="A58" s="30" t="s">
        <v>90</v>
      </c>
      <c r="B58" s="31" t="s">
        <v>91</v>
      </c>
      <c r="C58" s="32" t="s">
        <v>145</v>
      </c>
      <c r="D58" s="35">
        <f>0.0832*100</f>
        <v>8.32</v>
      </c>
      <c r="E58" s="34" t="s">
        <v>149</v>
      </c>
    </row>
    <row r="59" spans="1:5" ht="38.25">
      <c r="A59" s="30" t="s">
        <v>92</v>
      </c>
      <c r="B59" s="31" t="s">
        <v>10</v>
      </c>
      <c r="C59" s="32" t="s">
        <v>11</v>
      </c>
      <c r="D59" s="35">
        <v>16.600000000000001</v>
      </c>
      <c r="E59" s="34"/>
    </row>
    <row r="60" spans="1:5" ht="38.25">
      <c r="A60" s="30" t="s">
        <v>93</v>
      </c>
      <c r="B60" s="31" t="s">
        <v>22</v>
      </c>
      <c r="C60" s="32" t="s">
        <v>11</v>
      </c>
      <c r="D60" s="33">
        <v>16.600000000000001</v>
      </c>
      <c r="E60" s="34"/>
    </row>
    <row r="61" spans="1:5" ht="30" customHeight="1">
      <c r="A61" s="37" t="s">
        <v>94</v>
      </c>
      <c r="B61" s="38"/>
      <c r="C61" s="38"/>
      <c r="D61" s="38"/>
      <c r="E61" s="38"/>
    </row>
    <row r="62" spans="1:5" ht="63.75">
      <c r="A62" s="30" t="s">
        <v>95</v>
      </c>
      <c r="B62" s="31" t="s">
        <v>36</v>
      </c>
      <c r="C62" s="32" t="s">
        <v>137</v>
      </c>
      <c r="D62" s="35">
        <f>0.416*100</f>
        <v>41.6</v>
      </c>
      <c r="E62" s="34" t="s">
        <v>148</v>
      </c>
    </row>
    <row r="63" spans="1:5" ht="25.5">
      <c r="A63" s="30" t="s">
        <v>96</v>
      </c>
      <c r="B63" s="31" t="s">
        <v>152</v>
      </c>
      <c r="C63" s="32" t="s">
        <v>38</v>
      </c>
      <c r="D63" s="35">
        <v>45.76</v>
      </c>
      <c r="E63" s="34"/>
    </row>
    <row r="64" spans="1:5" ht="38.25">
      <c r="A64" s="30" t="s">
        <v>97</v>
      </c>
      <c r="B64" s="31" t="s">
        <v>98</v>
      </c>
      <c r="C64" s="32" t="s">
        <v>99</v>
      </c>
      <c r="D64" s="35">
        <v>62.4</v>
      </c>
      <c r="E64" s="34" t="s">
        <v>150</v>
      </c>
    </row>
    <row r="65" spans="1:5" ht="25.5">
      <c r="A65" s="30" t="s">
        <v>100</v>
      </c>
      <c r="B65" s="31" t="s">
        <v>101</v>
      </c>
      <c r="C65" s="32" t="s">
        <v>136</v>
      </c>
      <c r="D65" s="35">
        <f>41.6*10</f>
        <v>416</v>
      </c>
      <c r="E65" s="34"/>
    </row>
    <row r="66" spans="1:5" ht="51">
      <c r="A66" s="30" t="s">
        <v>103</v>
      </c>
      <c r="B66" s="31" t="s">
        <v>104</v>
      </c>
      <c r="C66" s="32" t="s">
        <v>105</v>
      </c>
      <c r="D66" s="33">
        <v>416</v>
      </c>
      <c r="E66" s="34"/>
    </row>
    <row r="67" spans="1:5" ht="38.25">
      <c r="A67" s="30" t="s">
        <v>106</v>
      </c>
      <c r="B67" s="31" t="s">
        <v>69</v>
      </c>
      <c r="C67" s="32" t="s">
        <v>140</v>
      </c>
      <c r="D67" s="33">
        <f>8.6*100</f>
        <v>860</v>
      </c>
      <c r="E67" s="34"/>
    </row>
    <row r="68" spans="1:5">
      <c r="A68" s="30" t="s">
        <v>107</v>
      </c>
      <c r="B68" s="31" t="s">
        <v>71</v>
      </c>
      <c r="C68" s="32" t="s">
        <v>38</v>
      </c>
      <c r="D68" s="35">
        <v>43.636400000000002</v>
      </c>
      <c r="E68" s="34"/>
    </row>
    <row r="69" spans="1:5">
      <c r="A69" s="30" t="s">
        <v>108</v>
      </c>
      <c r="B69" s="31" t="s">
        <v>73</v>
      </c>
      <c r="C69" s="32" t="s">
        <v>38</v>
      </c>
      <c r="D69" s="35">
        <v>0.17027999999999999</v>
      </c>
      <c r="E69" s="34"/>
    </row>
    <row r="70" spans="1:5" ht="25.5">
      <c r="A70" s="30" t="s">
        <v>109</v>
      </c>
      <c r="B70" s="31" t="s">
        <v>75</v>
      </c>
      <c r="C70" s="32" t="s">
        <v>67</v>
      </c>
      <c r="D70" s="33">
        <v>860</v>
      </c>
      <c r="E70" s="34"/>
    </row>
    <row r="71" spans="1:5" ht="30" customHeight="1">
      <c r="A71" s="37" t="s">
        <v>110</v>
      </c>
      <c r="B71" s="38"/>
      <c r="C71" s="38"/>
      <c r="D71" s="38"/>
      <c r="E71" s="38"/>
    </row>
    <row r="72" spans="1:5" ht="25.5">
      <c r="A72" s="30" t="s">
        <v>111</v>
      </c>
      <c r="B72" s="31" t="s">
        <v>8</v>
      </c>
      <c r="C72" s="32" t="s">
        <v>134</v>
      </c>
      <c r="D72" s="33">
        <f>1*100</f>
        <v>100</v>
      </c>
      <c r="E72" s="34"/>
    </row>
    <row r="73" spans="1:5" ht="38.25">
      <c r="A73" s="30" t="s">
        <v>112</v>
      </c>
      <c r="B73" s="31" t="s">
        <v>10</v>
      </c>
      <c r="C73" s="32" t="s">
        <v>11</v>
      </c>
      <c r="D73" s="35">
        <v>12</v>
      </c>
      <c r="E73" s="34"/>
    </row>
    <row r="74" spans="1:5" ht="38.25">
      <c r="A74" s="30" t="s">
        <v>113</v>
      </c>
      <c r="B74" s="31" t="s">
        <v>22</v>
      </c>
      <c r="C74" s="32" t="s">
        <v>11</v>
      </c>
      <c r="D74" s="33">
        <v>12</v>
      </c>
      <c r="E74" s="34"/>
    </row>
    <row r="75" spans="1:5" ht="30" customHeight="1">
      <c r="A75" s="37" t="s">
        <v>115</v>
      </c>
      <c r="B75" s="38"/>
      <c r="C75" s="38"/>
      <c r="D75" s="38"/>
      <c r="E75" s="38"/>
    </row>
    <row r="76" spans="1:5" ht="63.75">
      <c r="A76" s="30" t="s">
        <v>114</v>
      </c>
      <c r="B76" s="31" t="s">
        <v>36</v>
      </c>
      <c r="C76" s="32" t="s">
        <v>137</v>
      </c>
      <c r="D76" s="35">
        <f>0.25*100</f>
        <v>25</v>
      </c>
      <c r="E76" s="36" t="s">
        <v>151</v>
      </c>
    </row>
    <row r="77" spans="1:5" ht="25.5">
      <c r="A77" s="30" t="s">
        <v>116</v>
      </c>
      <c r="B77" s="31" t="s">
        <v>152</v>
      </c>
      <c r="C77" s="32" t="s">
        <v>38</v>
      </c>
      <c r="D77" s="33">
        <v>25</v>
      </c>
      <c r="E77" s="36"/>
    </row>
    <row r="78" spans="1:5" ht="38.25">
      <c r="A78" s="30" t="s">
        <v>117</v>
      </c>
      <c r="B78" s="31" t="s">
        <v>32</v>
      </c>
      <c r="C78" s="32" t="s">
        <v>136</v>
      </c>
      <c r="D78" s="33">
        <v>800</v>
      </c>
      <c r="E78" s="36"/>
    </row>
    <row r="79" spans="1:5" ht="38.25">
      <c r="A79" s="30" t="s">
        <v>118</v>
      </c>
      <c r="B79" s="31" t="s">
        <v>64</v>
      </c>
      <c r="C79" s="32" t="s">
        <v>140</v>
      </c>
      <c r="D79" s="33">
        <f>1*100</f>
        <v>100</v>
      </c>
      <c r="E79" s="36"/>
    </row>
    <row r="80" spans="1:5" ht="25.5">
      <c r="A80" s="30" t="s">
        <v>119</v>
      </c>
      <c r="B80" s="31" t="s">
        <v>66</v>
      </c>
      <c r="C80" s="32" t="s">
        <v>67</v>
      </c>
      <c r="D80" s="33">
        <v>100</v>
      </c>
      <c r="E80" s="34"/>
    </row>
    <row r="81" spans="1:5" ht="30" customHeight="1">
      <c r="A81" s="37" t="s">
        <v>121</v>
      </c>
      <c r="B81" s="38"/>
      <c r="C81" s="38"/>
      <c r="D81" s="38"/>
      <c r="E81" s="38"/>
    </row>
    <row r="82" spans="1:5" ht="38.25">
      <c r="A82" s="30" t="s">
        <v>120</v>
      </c>
      <c r="B82" s="31" t="s">
        <v>98</v>
      </c>
      <c r="C82" s="32" t="s">
        <v>99</v>
      </c>
      <c r="D82" s="35">
        <v>41.6</v>
      </c>
      <c r="E82" s="34" t="s">
        <v>150</v>
      </c>
    </row>
    <row r="83" spans="1:5" ht="25.5">
      <c r="A83" s="30" t="s">
        <v>122</v>
      </c>
      <c r="B83" s="31" t="s">
        <v>101</v>
      </c>
      <c r="C83" s="32" t="s">
        <v>102</v>
      </c>
      <c r="D83" s="35">
        <v>41.6</v>
      </c>
      <c r="E83" s="34"/>
    </row>
    <row r="84" spans="1:5" ht="51">
      <c r="A84" s="30" t="s">
        <v>123</v>
      </c>
      <c r="B84" s="31" t="s">
        <v>104</v>
      </c>
      <c r="C84" s="32" t="s">
        <v>105</v>
      </c>
      <c r="D84" s="33">
        <v>424.3</v>
      </c>
      <c r="E84" s="34"/>
    </row>
    <row r="85" spans="1:5" ht="38.25">
      <c r="A85" s="30" t="s">
        <v>124</v>
      </c>
      <c r="B85" s="31" t="s">
        <v>69</v>
      </c>
      <c r="C85" s="32" t="s">
        <v>140</v>
      </c>
      <c r="D85" s="33">
        <f>1.62*100</f>
        <v>162</v>
      </c>
      <c r="E85" s="34"/>
    </row>
    <row r="86" spans="1:5">
      <c r="A86" s="30" t="s">
        <v>125</v>
      </c>
      <c r="B86" s="31" t="s">
        <v>71</v>
      </c>
      <c r="C86" s="32" t="s">
        <v>38</v>
      </c>
      <c r="D86" s="33">
        <v>8.2198799999999999</v>
      </c>
      <c r="E86" s="34"/>
    </row>
    <row r="87" spans="1:5">
      <c r="A87" s="30" t="s">
        <v>126</v>
      </c>
      <c r="B87" s="31" t="s">
        <v>73</v>
      </c>
      <c r="C87" s="32" t="s">
        <v>38</v>
      </c>
      <c r="D87" s="33">
        <v>3.2076E-2</v>
      </c>
      <c r="E87" s="34"/>
    </row>
    <row r="88" spans="1:5" ht="25.5">
      <c r="A88" s="30" t="s">
        <v>128</v>
      </c>
      <c r="B88" s="31" t="s">
        <v>75</v>
      </c>
      <c r="C88" s="32" t="s">
        <v>67</v>
      </c>
      <c r="D88" s="33">
        <v>162</v>
      </c>
      <c r="E88" s="34"/>
    </row>
    <row r="89" spans="1:5" ht="30" customHeight="1">
      <c r="A89" s="37" t="s">
        <v>127</v>
      </c>
      <c r="B89" s="38"/>
      <c r="C89" s="38"/>
      <c r="D89" s="38"/>
      <c r="E89" s="38"/>
    </row>
    <row r="90" spans="1:5" ht="51">
      <c r="A90" s="30" t="s">
        <v>129</v>
      </c>
      <c r="B90" s="31" t="s">
        <v>78</v>
      </c>
      <c r="C90" s="32" t="s">
        <v>146</v>
      </c>
      <c r="D90" s="33">
        <f>1*10</f>
        <v>10</v>
      </c>
      <c r="E90" s="34"/>
    </row>
    <row r="91" spans="1:5" ht="51">
      <c r="A91" s="30" t="s">
        <v>130</v>
      </c>
      <c r="B91" s="31" t="s">
        <v>80</v>
      </c>
      <c r="C91" s="32" t="s">
        <v>142</v>
      </c>
      <c r="D91" s="33">
        <f>1*10</f>
        <v>10</v>
      </c>
      <c r="E91" s="34"/>
    </row>
    <row r="92" spans="1:5">
      <c r="A92" s="30" t="s">
        <v>131</v>
      </c>
      <c r="B92" s="31" t="s">
        <v>82</v>
      </c>
      <c r="C92" s="32" t="s">
        <v>67</v>
      </c>
      <c r="D92" s="33">
        <v>10</v>
      </c>
      <c r="E92" s="34"/>
    </row>
    <row r="93" spans="1:5" ht="38.25">
      <c r="A93" s="30" t="s">
        <v>132</v>
      </c>
      <c r="B93" s="31" t="s">
        <v>84</v>
      </c>
      <c r="C93" s="32" t="s">
        <v>143</v>
      </c>
      <c r="D93" s="33">
        <f>2*10</f>
        <v>20</v>
      </c>
      <c r="E93" s="34"/>
    </row>
    <row r="94" spans="1:5" ht="25.5">
      <c r="A94" s="30" t="s">
        <v>133</v>
      </c>
      <c r="B94" s="31" t="s">
        <v>86</v>
      </c>
      <c r="C94" s="32" t="s">
        <v>144</v>
      </c>
      <c r="D94" s="33">
        <f>2*10</f>
        <v>20</v>
      </c>
      <c r="E94" s="34"/>
    </row>
    <row r="95" spans="1:5">
      <c r="A95" s="30" t="s">
        <v>154</v>
      </c>
      <c r="B95" s="31" t="s">
        <v>88</v>
      </c>
      <c r="C95" s="32" t="s">
        <v>67</v>
      </c>
      <c r="D95" s="35">
        <v>40</v>
      </c>
      <c r="E95" s="34"/>
    </row>
  </sheetData>
  <mergeCells count="18">
    <mergeCell ref="A5:E5"/>
    <mergeCell ref="A6:E6"/>
    <mergeCell ref="A7:E7"/>
    <mergeCell ref="A34:E34"/>
    <mergeCell ref="A12:E12"/>
    <mergeCell ref="A23:E23"/>
    <mergeCell ref="A25:E25"/>
    <mergeCell ref="A26:E26"/>
    <mergeCell ref="A33:E33"/>
    <mergeCell ref="A75:E75"/>
    <mergeCell ref="A81:E81"/>
    <mergeCell ref="A89:E89"/>
    <mergeCell ref="A37:E37"/>
    <mergeCell ref="A43:E43"/>
    <mergeCell ref="A50:E50"/>
    <mergeCell ref="A57:E57"/>
    <mergeCell ref="A61:E61"/>
    <mergeCell ref="A71:E71"/>
  </mergeCells>
  <phoneticPr fontId="1" type="noConversion"/>
  <pageMargins left="0.4" right="0.31" top="0.45" bottom="0.48" header="0.24" footer="0.28000000000000003"/>
  <pageSetup paperSize="9" orientation="portrait" r:id="rId1"/>
  <headerFooter alignWithMargins="0">
    <oddHeader>&amp;LЦентр ГРАНД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объемов работ 5 граф</vt:lpstr>
      <vt:lpstr>'Ведомость объемов работ 5 граф'!Заголовки_для_печати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Старцев</dc:creator>
  <cp:lastModifiedBy>Евгений</cp:lastModifiedBy>
  <cp:lastPrinted>2003-04-03T11:25:41Z</cp:lastPrinted>
  <dcterms:created xsi:type="dcterms:W3CDTF">2002-02-11T05:58:42Z</dcterms:created>
  <dcterms:modified xsi:type="dcterms:W3CDTF">2017-07-18T05:12:20Z</dcterms:modified>
</cp:coreProperties>
</file>