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смета'!$B$20</definedName>
    <definedName name="Ind" localSheetId="0">'Локальная смета'!$D$12</definedName>
    <definedName name="Obj" localSheetId="0">'Локальная смета'!#REF!</definedName>
    <definedName name="Obosn" localSheetId="0">'Локальная смета'!$B$18</definedName>
    <definedName name="SmPr" localSheetId="0">'Локальная смета'!$B$19</definedName>
    <definedName name="_xlnm.Print_Titles" localSheetId="0">'Локальная смета'!$18:$18</definedName>
  </definedNames>
  <calcPr calcId="145621"/>
</workbook>
</file>

<file path=xl/calcChain.xml><?xml version="1.0" encoding="utf-8"?>
<calcChain xmlns="http://schemas.openxmlformats.org/spreadsheetml/2006/main">
  <c r="I86" i="1" l="1"/>
  <c r="I87" i="1" s="1"/>
  <c r="I88" i="1" l="1"/>
  <c r="I89" i="1" l="1"/>
  <c r="I90" i="1" s="1"/>
  <c r="I91" i="1" l="1"/>
  <c r="I92" i="1" s="1"/>
</calcChain>
</file>

<file path=xl/sharedStrings.xml><?xml version="1.0" encoding="utf-8"?>
<sst xmlns="http://schemas.openxmlformats.org/spreadsheetml/2006/main" count="202" uniqueCount="166">
  <si>
    <t>(наименование стройки)</t>
  </si>
  <si>
    <t xml:space="preserve">ЛОКАЛЬНЫЙ СМЕТНЫЙ РАСЧЕТ № </t>
  </si>
  <si>
    <t>(локальная смета)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</si>
  <si>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</si>
  <si>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</si>
  <si>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</si>
  <si>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</si>
  <si>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</si>
  <si>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</si>
  <si>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</si>
  <si>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</si>
  <si>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</si>
  <si>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</si>
  <si>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</si>
  <si>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</si>
  <si>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</si>
  <si>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</si>
  <si>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</si>
  <si>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</si>
  <si>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</si>
  <si>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</si>
  <si>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</si>
  <si>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</si>
  <si>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</si>
  <si>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</si>
  <si>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r>
      <t>ТЕРр68-3-4</t>
    </r>
    <r>
      <rPr>
        <i/>
        <sz val="9"/>
        <rFont val="Arial"/>
        <family val="2"/>
        <charset val="204"/>
      </rPr>
      <t xml:space="preserve">
Редакция 2014 г.</t>
    </r>
  </si>
  <si>
    <r>
      <t>Валка деревьев в городских условиях: (ель, пихта, береза, лиственница, ольха) диаметром более 300 мм
(1 складочный м3 кряжей)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(20609,92 руб.): 88%=104%*0.85 от ФОТ (23420,36 руб.)
СП (11241,77 руб.): 48%=60%*0.8 от ФОТ (23420,36 руб.)</t>
    </r>
  </si>
  <si>
    <t>90,13
61,53</t>
  </si>
  <si>
    <r>
      <t>ТЕР01-02-105-02</t>
    </r>
    <r>
      <rPr>
        <i/>
        <sz val="9"/>
        <rFont val="Arial"/>
        <family val="2"/>
        <charset val="204"/>
      </rPr>
      <t xml:space="preserve">
Редакция 2014 г.</t>
    </r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</si>
  <si>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до 32 см
(100 пней)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(93,53 руб.): 68%=80%*0.85 от ФОТ (137,54 руб.)
СП (42,64 руб.): 31%=45%*0,85 * 0.8 от ФОТ (137,54 руб.)</t>
    </r>
  </si>
  <si>
    <r>
      <t>0,09</t>
    </r>
    <r>
      <rPr>
        <i/>
        <sz val="7"/>
        <rFont val="Arial"/>
        <family val="2"/>
        <charset val="204"/>
      </rPr>
      <t xml:space="preserve">
9 / 100</t>
    </r>
  </si>
  <si>
    <t>670,64
71,62</t>
  </si>
  <si>
    <t>60,36
6,45</t>
  </si>
  <si>
    <r>
      <t>ТЕР01-02-107-01</t>
    </r>
    <r>
      <rPr>
        <i/>
        <sz val="9"/>
        <rFont val="Arial"/>
        <family val="2"/>
        <charset val="204"/>
      </rPr>
      <t xml:space="preserve">
Редакция 2014 г.</t>
    </r>
  </si>
  <si>
    <r>
      <t>Засыпка ям подкоренных бульдозерами мощностью: 79 кВт (108 л.с.)
(100 ям)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(49,3 руб.): 68%=80%*0.85 от ФОТ (72,5 руб.)
СП (22,48 руб.): 31%=45%*0,85 * 0.8 от ФОТ (72,5 руб.)</t>
    </r>
  </si>
  <si>
    <t>295,4
37,77</t>
  </si>
  <si>
    <t>26,59
3,40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</si>
  <si>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</si>
  <si>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(2-й уровень)
НР 0%=0%*0.85 от ФОТ
СП 0%=0%*0.8 от ФОТ</t>
    </r>
  </si>
  <si>
    <r>
      <t>12,495</t>
    </r>
    <r>
      <rPr>
        <i/>
        <sz val="7"/>
        <rFont val="Arial"/>
        <family val="2"/>
        <charset val="204"/>
      </rPr>
      <t xml:space="preserve">
17,85*0,7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</si>
  <si>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</si>
  <si>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 (3-й уровень)
НР 0%=0%*0.85 от ФОТ
СП 0%=0%*0.8 от ФОТ</t>
    </r>
  </si>
  <si>
    <r>
      <t>ТЕР01-01-030-06</t>
    </r>
    <r>
      <rPr>
        <i/>
        <sz val="9"/>
        <rFont val="Arial"/>
        <family val="2"/>
        <charset val="204"/>
      </rPr>
      <t xml:space="preserve">
Редакция 2014 г.</t>
    </r>
  </si>
  <si>
    <r>
      <t>Разработка грунта с перемещением до 10 м бульдозерами мощностью: 79 кВт (108 л.с.), группа грунтов 2(294*0,3*0,97)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(26,77 руб.): 81%=95%*0.85 от ФОТ (33,05 руб.)
СП (11,24 руб.): 34%=50%*0,85 * 0.8 от ФОТ (33,05 руб.)</t>
    </r>
  </si>
  <si>
    <r>
      <t>0,01275</t>
    </r>
    <r>
      <rPr>
        <i/>
        <sz val="7"/>
        <rFont val="Arial"/>
        <family val="2"/>
        <charset val="204"/>
      </rPr>
      <t xml:space="preserve">
(42,5*0,3) / 1000</t>
    </r>
  </si>
  <si>
    <t>949,58
121,41</t>
  </si>
  <si>
    <t>12,11
1,55</t>
  </si>
  <si>
    <r>
      <t>ТЕР01-02-057-02</t>
    </r>
    <r>
      <rPr>
        <i/>
        <sz val="9"/>
        <rFont val="Arial"/>
        <family val="2"/>
        <charset val="204"/>
      </rPr>
      <t xml:space="preserve">
Редакция 2014 г.</t>
    </r>
  </si>
  <si>
    <r>
      <t>Доработка  грунта вручную группа грунтов: 2(42,5*0,3*3%) К-1,2
(100 м3 грунта)</t>
    </r>
    <r>
      <rPr>
        <i/>
        <sz val="7"/>
        <rFont val="Arial"/>
        <family val="2"/>
        <charset val="204"/>
      </rPr>
      <t xml:space="preserve">
(Прил.1.12 п.3.187Доработка вручную, зачистка дна и стенок с выкидкой грунта в котлованах и траншеях, разработанных механизированным способом ОЗП=1,2; ТЗ=1,2)
ИНДЕКС К ПОЗИЦИИ(справочно):
1 Март 2017 год ОЗП=21,324; ЭМ=6,152; ЗПМ=21,324; МАТ=6,32
НР (95,99 руб.): 68%=80%*0.85 от ФОТ (141,16 руб.)
СП (43,76 руб.): 31%=45%*0,85 * 0.8 от ФОТ (141,16 руб.)</t>
    </r>
  </si>
  <si>
    <r>
      <t>0,003825</t>
    </r>
    <r>
      <rPr>
        <i/>
        <sz val="7"/>
        <rFont val="Arial"/>
        <family val="2"/>
        <charset val="204"/>
      </rPr>
      <t xml:space="preserve">
(42,5*0,3*3%) / 100</t>
    </r>
  </si>
  <si>
    <t>1731,58
1731,58</t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</si>
  <si>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</si>
  <si>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(987,19 руб.): 121%=142%*0.85 от ФОТ (815,86 руб.)
СП (530,31 руб.): 65%=95%*0,85 * 0.8 от ФОТ (815,86 руб.)</t>
    </r>
  </si>
  <si>
    <r>
      <t>0,06375</t>
    </r>
    <r>
      <rPr>
        <i/>
        <sz val="7"/>
        <rFont val="Arial"/>
        <family val="2"/>
        <charset val="204"/>
      </rPr>
      <t xml:space="preserve">
(42,5*0,15) / 100</t>
    </r>
  </si>
  <si>
    <t>4617,09
121,95</t>
  </si>
  <si>
    <t>4465,64
478,22</t>
  </si>
  <si>
    <t>284,68
30,49</t>
  </si>
  <si>
    <t>Прайс "СГМК"</t>
  </si>
  <si>
    <r>
      <t>Щебень из доменного шлака фр. 40-70мм (363,79*1,02*1,103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</si>
  <si>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8,0325</t>
    </r>
    <r>
      <rPr>
        <i/>
        <sz val="7"/>
        <rFont val="Arial"/>
        <family val="2"/>
        <charset val="204"/>
      </rPr>
      <t xml:space="preserve">
6,375*1,26</t>
    </r>
  </si>
  <si>
    <r>
      <t>64,76</t>
    </r>
    <r>
      <rPr>
        <i/>
        <sz val="6"/>
        <rFont val="Arial"/>
        <family val="2"/>
        <charset val="204"/>
      </rPr>
      <t xml:space="preserve">
363,79/6,32*1,02*1,103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</si>
  <si>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(328,97 руб.): 121%=142%*0.85 от ФОТ (271,88 руб.)
СП (176,72 руб.): 65%=95%*0,85 * 0.8 от ФОТ (271,88 руб.)</t>
    </r>
  </si>
  <si>
    <r>
      <t>0,02125</t>
    </r>
    <r>
      <rPr>
        <i/>
        <sz val="7"/>
        <rFont val="Arial"/>
        <family val="2"/>
        <charset val="204"/>
      </rPr>
      <t xml:space="preserve">
(42,5*0,05) / 100</t>
    </r>
  </si>
  <si>
    <t>94,89
10,16</t>
  </si>
  <si>
    <r>
      <t>Щебень из доменного шлака фр. 20-40мм(363,79*1,02*1,103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</si>
  <si>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2,6775</t>
    </r>
    <r>
      <rPr>
        <i/>
        <sz val="7"/>
        <rFont val="Arial"/>
        <family val="2"/>
        <charset val="204"/>
      </rPr>
      <t xml:space="preserve">
2,125*1,26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</si>
  <si>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</si>
  <si>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 42,5*0,0005)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(4,65 руб.): 121%=142%*0.85 от ФОТ (3,84 руб.)
СП (2,5 руб.): 65%=95%*0,85 * 0.8 от ФОТ (3,84 руб.)</t>
    </r>
  </si>
  <si>
    <r>
      <t>0,02125</t>
    </r>
    <r>
      <rPr>
        <i/>
        <sz val="7"/>
        <rFont val="Arial"/>
        <family val="2"/>
        <charset val="204"/>
      </rPr>
      <t xml:space="preserve">
42,5*0,0005</t>
    </r>
  </si>
  <si>
    <t>49,08
8,59</t>
  </si>
  <si>
    <t>1,04
0,18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</si>
  <si>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</si>
  <si>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(831,34 руб.): 121%=142%*0.85 от ФОТ (687,06 руб.)
СП (446,59 руб.): 65%=95%*0,85 * 0.8 от ФОТ (687,06 руб.)</t>
    </r>
  </si>
  <si>
    <r>
      <t>0,0425</t>
    </r>
    <r>
      <rPr>
        <i/>
        <sz val="7"/>
        <rFont val="Arial"/>
        <family val="2"/>
        <charset val="204"/>
      </rPr>
      <t xml:space="preserve">
42,5 / 1000</t>
    </r>
  </si>
  <si>
    <t>3437,9
442,75</t>
  </si>
  <si>
    <t>2769,94
315,39</t>
  </si>
  <si>
    <t>117,72
13,40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</si>
  <si>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</si>
  <si>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</si>
  <si>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</si>
  <si>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(8091,52 руб.): 121%=142%*0.85 от ФОТ (6687,21 руб.)
СП (4346,69 руб.): 65%=95%*0,85 * 0.8 от ФОТ (6687,21 руб.)</t>
    </r>
  </si>
  <si>
    <r>
      <t>0,4</t>
    </r>
    <r>
      <rPr>
        <i/>
        <sz val="7"/>
        <rFont val="Arial"/>
        <family val="2"/>
        <charset val="204"/>
      </rPr>
      <t xml:space="preserve">
40 / 100</t>
    </r>
  </si>
  <si>
    <t>4554,61
772,97</t>
  </si>
  <si>
    <t>104,2
11,02</t>
  </si>
  <si>
    <t>41,68
4,41</t>
  </si>
  <si>
    <t>Прайс "Авангард"</t>
  </si>
  <si>
    <r>
      <t>Поребрики  П-1У (длина 4,1 м объем бетона на 1 м-0,0525 (10395/1,18/6,32*1,02*1,103)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</si>
  <si>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2,1</t>
    </r>
    <r>
      <rPr>
        <i/>
        <sz val="7"/>
        <rFont val="Arial"/>
        <family val="2"/>
        <charset val="204"/>
      </rPr>
      <t xml:space="preserve">
40*0,0525</t>
    </r>
  </si>
  <si>
    <r>
      <t>1568,2</t>
    </r>
    <r>
      <rPr>
        <i/>
        <sz val="6"/>
        <rFont val="Arial"/>
        <family val="2"/>
        <charset val="204"/>
      </rPr>
      <t xml:space="preserve">
10395*1,02*1,103/6,32/1,18</t>
    </r>
  </si>
  <si>
    <t xml:space="preserve">                                       Устройство нового  тротуаров</t>
  </si>
  <si>
    <r>
      <t>ТЕР27-07-002-01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</si>
  <si>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оснований толщиной 12 см под тротуары из кирпичного или известнякового щебня
(100 м2 дорожек и тротуаров)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(9038,19 руб.): 121%=142%*0.85 от ФОТ (7469,58 руб.)
СП (4855,23 руб.): 65%=95%*0,85 * 0.8 от ФОТ (7469,58 руб.)</t>
    </r>
  </si>
  <si>
    <r>
      <t>1,135</t>
    </r>
    <r>
      <rPr>
        <i/>
        <sz val="7"/>
        <rFont val="Arial"/>
        <family val="2"/>
        <charset val="204"/>
      </rPr>
      <t xml:space="preserve">
113,5 / 100</t>
    </r>
  </si>
  <si>
    <t>5253,2
266,6</t>
  </si>
  <si>
    <t>322,22
42,03</t>
  </si>
  <si>
    <t>365,72
47,70</t>
  </si>
  <si>
    <t>408-0391</t>
  </si>
  <si>
    <r>
      <t>Щебень известняковый для строительных работ марки 600 фракции 5-10 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</si>
  <si>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Щебень из доменного шлака фр. 5-10мм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</si>
  <si>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66,94</t>
    </r>
    <r>
      <rPr>
        <i/>
        <sz val="6"/>
        <rFont val="Arial"/>
        <family val="2"/>
        <charset val="204"/>
      </rPr>
      <t xml:space="preserve">
376,04/6,32*1,02*1,103</t>
    </r>
  </si>
  <si>
    <r>
      <t>Розлив вяжущих материалов 174*0,0005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(12,64 руб.): 121%=142%*0.85 от ФОТ (10,45 руб.)
СП (6,79 руб.): 65%=95%*0,85 * 0.8 от ФОТ (10,45 руб.)</t>
    </r>
  </si>
  <si>
    <r>
      <t>0,05675</t>
    </r>
    <r>
      <rPr>
        <i/>
        <sz val="7"/>
        <rFont val="Arial"/>
        <family val="2"/>
        <charset val="204"/>
      </rPr>
      <t xml:space="preserve">
113,5*0,0005</t>
    </r>
  </si>
  <si>
    <t>2,79
0,49</t>
  </si>
  <si>
    <r>
      <t>ТЕР27-07-001-04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</si>
  <si>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асфальтобетонных покрытий дорожек и тротуаров двухслойных: верхний слой из песчаной асфальтобетонной смеси толщиной 3 см
(100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(3465,73 руб.): 121%=142%*0.85 от ФОТ (2864,24 руб.)
СП (2176,82 руб.): 76%=95%*0.8 от ФОТ (2864,24 руб.)</t>
    </r>
  </si>
  <si>
    <t>4244,43
118,03</t>
  </si>
  <si>
    <t>73,39
0,32</t>
  </si>
  <si>
    <t>83,3
0,36</t>
  </si>
  <si>
    <t>410-0054</t>
  </si>
  <si>
    <r>
      <t>Асфальт литой для покрытий тротуаров тип II (жесткий)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</si>
  <si>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Поребрик П-1У (длина 4,1м объем бетона на 1 м-0,0525 (10395/1,18*1,02*1,103)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</si>
  <si>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1568,2</t>
    </r>
    <r>
      <rPr>
        <i/>
        <sz val="6"/>
        <rFont val="Arial"/>
        <family val="2"/>
        <charset val="204"/>
      </rPr>
      <t xml:space="preserve">
10395/6,32/1,18*1,02*1,103</t>
    </r>
  </si>
  <si>
    <t>Итого прямые затраты по смете в ценах 2001г.</t>
  </si>
  <si>
    <t>1643,07
123,00</t>
  </si>
  <si>
    <t>Итого прямые затраты по смете с учетом индексов, в текущих ценах</t>
  </si>
  <si>
    <t>10108,17
2622,85</t>
  </si>
  <si>
    <t>Накладные расходы</t>
  </si>
  <si>
    <t xml:space="preserve">  В том числе, справочно:</t>
  </si>
  <si>
    <t xml:space="preserve">  68% =  80%*0.85 ФОТ (от 351,2)  (Поз. 2-3, 7)</t>
  </si>
  <si>
    <t xml:space="preserve">  81% =  95%*0.85 ФОТ (от 33,05)  (Поз. 6)</t>
  </si>
  <si>
    <t xml:space="preserve">  88% =  104%*0.85 ФОТ (от 23420,36)  (Поз. 1)</t>
  </si>
  <si>
    <t xml:space="preserve">  121% =  142%*0.85 ФОТ (от 25497,32)  (Поз. 8, 10, 16, 12, 14, 20, 22-23, 26-27, 9, 11, 13, 15, 21, 24-25, 28)</t>
  </si>
  <si>
    <t>Сметная прибыль</t>
  </si>
  <si>
    <t xml:space="preserve">  31% =  45%*0,85 * 0.8 ФОТ (от 351,2)  (Поз. 2-3, 7)</t>
  </si>
  <si>
    <t xml:space="preserve">  34% =  50%*0,85 * 0.8 ФОТ (от 33,05)  (Поз. 6)</t>
  </si>
  <si>
    <t xml:space="preserve">  48% =  60%*0.8 ФОТ (от 23420,36)  (Поз. 1)</t>
  </si>
  <si>
    <t xml:space="preserve">  65% =  95%*0,85 * 0.8 ФОТ (от 22633,08)  (Поз. 8, 10, 16, 12, 14, 20, 22-23, 26-27)</t>
  </si>
  <si>
    <t xml:space="preserve">  76% =  95%*0.8 ФОТ (от 2864,24)  (Поз. 9, 11, 13, 15, 21, 24-25, 28)</t>
  </si>
  <si>
    <t>Итоги по смете:</t>
  </si>
  <si>
    <t xml:space="preserve">  Итого Поз. 4 "Погрузка СМР=11,341"</t>
  </si>
  <si>
    <t xml:space="preserve">  Итого Поз. 5 "Перевозка СМР=10,144"</t>
  </si>
  <si>
    <t xml:space="preserve">  Итого Поз. 1-3, 6-11, 16, 12-15, 20-28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</si>
  <si>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</si>
  <si>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</si>
  <si>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</si>
  <si>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</si>
  <si>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</si>
  <si>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</si>
  <si>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</si>
  <si>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</si>
  <si>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</si>
  <si>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</si>
  <si>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ВСЕГО по смете</t>
  </si>
  <si>
    <t>тыс. руб.</t>
  </si>
  <si>
    <t>___________________________49,302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</si>
  <si>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</si>
  <si>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</si>
  <si>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</si>
  <si>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</si>
  <si>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</si>
  <si>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</si>
  <si>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_______________________________________________________________________________________________214,71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</si>
  <si>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</si>
  <si>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</si>
  <si>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</si>
  <si>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</si>
  <si>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Погрузка</t>
  </si>
  <si>
    <t>Перевозка</t>
  </si>
  <si>
    <t>Всего по смете с НР и СП</t>
  </si>
  <si>
    <t>___________________________336,899</t>
  </si>
  <si>
    <t xml:space="preserve"> </t>
  </si>
  <si>
    <t>на благоустройство дворовой территории пр-кт Дружбы,д. № 69. (дополнительный перечень)</t>
  </si>
  <si>
    <t xml:space="preserve">                                       Устройство дорожной одежды на уширении существующего проезда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</si>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</sst>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9" fontId="3" fillId="0" borderId="3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4"/>
  <sheetViews>
    <sheetView showGridLines="0" tabSelected="1" topLeftCell="A13" zoomScaleNormal="100" zoomScaleSheetLayoutView="75" workbookViewId="0">
      <selection activeCell="A30" sqref="A30:O30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9" outlineLevel="2" x14ac:dyDescent="0.2">
      <c r="A1" s="1" t="s">
        <v>6</v>
      </c>
      <c r="D1" s="57"/>
      <c r="K1" s="58" t="s">
        <v>7</v>
      </c>
      <c r="L1" s="59"/>
      <c r="M1" s="59"/>
      <c r="N1" s="60"/>
    </row>
    <row r="2" spans="1:19" outlineLevel="1" x14ac:dyDescent="0.2">
      <c r="A2" s="8"/>
      <c r="D2" s="57"/>
      <c r="K2" s="61"/>
      <c r="L2" s="59"/>
      <c r="M2" s="59"/>
      <c r="N2" s="60"/>
    </row>
    <row r="3" spans="1:19" outlineLevel="1" x14ac:dyDescent="0.2">
      <c r="A3" s="8"/>
      <c r="D3" s="57"/>
      <c r="K3" s="9" t="s">
        <v>163</v>
      </c>
      <c r="L3" s="33"/>
      <c r="M3" s="33"/>
      <c r="N3" s="33"/>
      <c r="O3" s="7"/>
    </row>
    <row r="4" spans="1:19" outlineLevel="1" x14ac:dyDescent="0.2">
      <c r="A4" s="8" t="s">
        <v>22</v>
      </c>
      <c r="D4" s="57"/>
      <c r="K4" s="62" t="s">
        <v>164</v>
      </c>
      <c r="L4" s="62"/>
      <c r="M4" s="62"/>
      <c r="N4" s="9"/>
      <c r="O4" s="7"/>
    </row>
    <row r="5" spans="1:19" outlineLevel="1" x14ac:dyDescent="0.2">
      <c r="A5" s="9" t="s">
        <v>154</v>
      </c>
      <c r="D5" s="57"/>
      <c r="K5" s="61" t="s">
        <v>22</v>
      </c>
      <c r="L5" s="59"/>
      <c r="M5" s="59"/>
      <c r="N5" s="7"/>
      <c r="O5" s="22"/>
    </row>
    <row r="6" spans="1:19" x14ac:dyDescent="0.2">
      <c r="A6" s="9"/>
      <c r="D6" s="57"/>
      <c r="K6" s="62" t="s">
        <v>155</v>
      </c>
      <c r="L6" s="59"/>
      <c r="M6" s="59"/>
      <c r="N6" s="7"/>
      <c r="O6" s="22"/>
      <c r="P6" s="7"/>
      <c r="Q6" s="7"/>
    </row>
    <row r="7" spans="1:19" x14ac:dyDescent="0.2">
      <c r="A7" s="9"/>
      <c r="D7" s="57"/>
      <c r="K7" s="62"/>
      <c r="L7" s="59"/>
      <c r="M7" s="59"/>
      <c r="N7" s="7"/>
      <c r="O7" s="22"/>
      <c r="P7" s="7"/>
      <c r="Q7" s="7"/>
    </row>
    <row r="8" spans="1:19" ht="14.25" x14ac:dyDescent="0.2">
      <c r="A8" s="57"/>
      <c r="C8" s="6"/>
      <c r="D8" s="10" t="s">
        <v>165</v>
      </c>
      <c r="E8" s="6"/>
      <c r="F8" s="11"/>
      <c r="G8" s="11"/>
      <c r="H8" s="11"/>
      <c r="I8" s="11"/>
      <c r="J8" s="11"/>
      <c r="K8" s="7"/>
      <c r="L8" s="7"/>
      <c r="M8" s="7"/>
      <c r="N8" s="7"/>
      <c r="O8" s="22"/>
      <c r="P8" s="7"/>
      <c r="Q8" s="7"/>
    </row>
    <row r="9" spans="1:19" x14ac:dyDescent="0.2">
      <c r="A9" s="57"/>
      <c r="B9" s="12"/>
      <c r="C9" s="13"/>
      <c r="D9" s="14" t="s">
        <v>0</v>
      </c>
      <c r="E9" s="15"/>
      <c r="F9" s="16"/>
      <c r="G9" s="16"/>
      <c r="H9" s="17"/>
      <c r="K9" s="59"/>
      <c r="L9" s="59"/>
      <c r="M9" s="59"/>
      <c r="N9" s="7"/>
      <c r="O9" s="7"/>
      <c r="P9" s="7"/>
      <c r="Q9" s="7"/>
    </row>
    <row r="10" spans="1:19" x14ac:dyDescent="0.2">
      <c r="A10" s="57"/>
      <c r="B10" s="18"/>
      <c r="C10" s="6"/>
      <c r="D10" s="6"/>
      <c r="E10" s="6"/>
      <c r="N10" s="7"/>
      <c r="O10" s="7"/>
      <c r="P10" s="7"/>
      <c r="Q10" s="7"/>
    </row>
    <row r="11" spans="1:19" outlineLevel="1" x14ac:dyDescent="0.2">
      <c r="A11" s="4"/>
      <c r="B11" s="18"/>
      <c r="C11" s="6"/>
      <c r="D11" s="6"/>
      <c r="E11" s="6"/>
      <c r="P11" s="7"/>
      <c r="Q11" s="7"/>
    </row>
    <row r="12" spans="1:19" ht="15.75" x14ac:dyDescent="0.2">
      <c r="A12" s="4"/>
      <c r="B12" s="18"/>
      <c r="C12" s="6"/>
      <c r="D12" s="19" t="s">
        <v>1</v>
      </c>
      <c r="F12" s="20"/>
      <c r="G12" s="20"/>
      <c r="H12" s="20"/>
      <c r="P12" s="7"/>
      <c r="Q12" s="7"/>
    </row>
    <row r="13" spans="1:19" x14ac:dyDescent="0.2">
      <c r="A13" s="4"/>
      <c r="B13" s="18"/>
      <c r="C13" s="6"/>
      <c r="D13" s="21" t="s">
        <v>2</v>
      </c>
      <c r="F13" s="22"/>
      <c r="G13" s="22"/>
      <c r="H13" s="22"/>
      <c r="Q13" s="7"/>
    </row>
    <row r="14" spans="1:19" x14ac:dyDescent="0.2">
      <c r="A14" s="23"/>
      <c r="B14" s="24"/>
      <c r="C14" s="25"/>
      <c r="D14" s="25"/>
      <c r="E14" s="25"/>
      <c r="F14" s="25"/>
      <c r="G14" s="25"/>
      <c r="H14" s="25"/>
      <c r="I14" s="25"/>
      <c r="J14" s="25"/>
    </row>
    <row r="15" spans="1:19" s="42" customFormat="1" ht="22.5" customHeight="1" x14ac:dyDescent="0.2">
      <c r="A15" s="26" t="s">
        <v>160</v>
      </c>
      <c r="B15" s="27" t="s">
        <v>161</v>
      </c>
      <c r="C15" s="25"/>
      <c r="D15" s="21"/>
      <c r="E15" s="28"/>
      <c r="F15" s="25"/>
      <c r="G15" s="25"/>
      <c r="H15" s="25"/>
      <c r="I15" s="25"/>
      <c r="J15" s="28"/>
      <c r="K15" s="6"/>
      <c r="L15" s="6"/>
      <c r="M15" s="6"/>
      <c r="N15" s="6"/>
      <c r="O15" s="7"/>
      <c r="P15" s="41"/>
      <c r="Q15" s="41"/>
      <c r="R15" s="41"/>
      <c r="S15" s="41"/>
    </row>
    <row r="16" spans="1:19" s="42" customFormat="1" x14ac:dyDescent="0.2">
      <c r="A16" s="23"/>
      <c r="B16" s="29"/>
      <c r="C16" s="30"/>
      <c r="D16" s="14" t="s">
        <v>3</v>
      </c>
      <c r="E16" s="26"/>
      <c r="F16" s="14"/>
      <c r="G16" s="14"/>
      <c r="H16" s="14"/>
      <c r="I16" s="30"/>
      <c r="J16" s="31"/>
      <c r="K16" s="6"/>
      <c r="L16" s="6"/>
      <c r="M16" s="6"/>
      <c r="N16" s="6"/>
      <c r="O16" s="6"/>
      <c r="P16" s="41"/>
      <c r="Q16" s="41"/>
      <c r="R16" s="41"/>
      <c r="S16" s="41"/>
    </row>
    <row r="17" spans="1:19" s="42" customFormat="1" ht="38.25" customHeight="1" x14ac:dyDescent="0.2">
      <c r="A17" s="7"/>
      <c r="B17" s="32"/>
      <c r="C17" s="25"/>
      <c r="D17" s="25"/>
      <c r="E17" s="25"/>
      <c r="F17" s="25"/>
      <c r="G17" s="25"/>
      <c r="H17" s="25"/>
      <c r="I17" s="25"/>
      <c r="J17" s="25"/>
      <c r="K17" s="6"/>
      <c r="L17" s="6"/>
      <c r="M17" s="6"/>
      <c r="N17" s="6"/>
      <c r="O17" s="7"/>
      <c r="P17" s="41"/>
      <c r="Q17" s="41"/>
      <c r="R17" s="41"/>
      <c r="S17" s="41"/>
    </row>
    <row r="18" spans="1:19" x14ac:dyDescent="0.2">
      <c r="B18" s="34" t="s">
        <v>23</v>
      </c>
      <c r="C18" s="35"/>
      <c r="D18" s="31"/>
      <c r="E18" s="31"/>
      <c r="F18" s="36"/>
      <c r="G18" s="36"/>
      <c r="H18" s="36"/>
      <c r="I18" s="34"/>
      <c r="J18" s="25"/>
      <c r="K18" s="37"/>
      <c r="P18" s="7"/>
      <c r="Q18" s="7"/>
    </row>
    <row r="19" spans="1:19" ht="19.149999999999999" customHeight="1" x14ac:dyDescent="0.2">
      <c r="A19" s="21"/>
      <c r="B19" s="34" t="s">
        <v>153</v>
      </c>
      <c r="C19" s="35"/>
      <c r="D19" s="79" t="s">
        <v>159</v>
      </c>
      <c r="E19" s="75"/>
      <c r="F19" s="46" t="s">
        <v>143</v>
      </c>
      <c r="G19" s="36"/>
      <c r="H19" s="25"/>
      <c r="I19" s="34"/>
      <c r="J19" s="25"/>
      <c r="K19" s="25"/>
      <c r="L19" s="25"/>
      <c r="M19" s="25"/>
      <c r="N19" s="25"/>
      <c r="O19" s="25"/>
    </row>
    <row r="20" spans="1:19" ht="19.149999999999999" customHeight="1" x14ac:dyDescent="0.2">
      <c r="A20" s="21"/>
      <c r="B20" s="34" t="s">
        <v>149</v>
      </c>
      <c r="C20" s="35"/>
      <c r="D20" s="74" t="s">
        <v>144</v>
      </c>
      <c r="E20" s="75"/>
      <c r="F20" s="36" t="s">
        <v>143</v>
      </c>
      <c r="G20" s="36"/>
      <c r="H20" s="25"/>
      <c r="I20" s="34"/>
      <c r="J20" s="25"/>
      <c r="K20" s="25"/>
      <c r="L20" s="25"/>
      <c r="M20" s="25"/>
      <c r="N20" s="25"/>
      <c r="O20" s="25"/>
    </row>
    <row r="21" spans="1:19" x14ac:dyDescent="0.2">
      <c r="A21" s="21"/>
      <c r="B21" s="34" t="s">
        <v>150</v>
      </c>
      <c r="C21" s="35"/>
      <c r="D21" s="74" t="s">
        <v>151</v>
      </c>
      <c r="E21" s="75"/>
      <c r="F21" s="36" t="s">
        <v>152</v>
      </c>
      <c r="G21" s="36"/>
      <c r="H21" s="25"/>
      <c r="I21" s="34"/>
      <c r="J21" s="25"/>
      <c r="K21" s="25"/>
      <c r="L21" s="25"/>
      <c r="M21" s="25"/>
      <c r="N21" s="25"/>
      <c r="O21" s="25"/>
    </row>
    <row r="22" spans="1:19" x14ac:dyDescent="0.2">
      <c r="B22" s="47" t="s">
        <v>145</v>
      </c>
      <c r="C22" s="38"/>
      <c r="D22" s="25"/>
      <c r="E22" s="25"/>
      <c r="F22" s="25"/>
      <c r="G22" s="25"/>
      <c r="H22" s="25"/>
      <c r="I22" s="25"/>
      <c r="J22" s="25"/>
    </row>
    <row r="23" spans="1:19" x14ac:dyDescent="0.2">
      <c r="A23" s="21"/>
      <c r="B23" s="39"/>
      <c r="C23" s="23"/>
      <c r="D23" s="21"/>
      <c r="E23" s="25"/>
      <c r="F23" s="25"/>
      <c r="G23" s="25"/>
      <c r="H23" s="25"/>
      <c r="I23" s="25"/>
      <c r="J23" s="25"/>
    </row>
    <row r="24" spans="1:19" x14ac:dyDescent="0.2">
      <c r="E24" s="6"/>
    </row>
    <row r="25" spans="1:19" x14ac:dyDescent="0.2">
      <c r="A25" s="63" t="s">
        <v>4</v>
      </c>
      <c r="B25" s="65" t="s">
        <v>8</v>
      </c>
      <c r="C25" s="63" t="s">
        <v>9</v>
      </c>
      <c r="D25" s="63" t="s">
        <v>10</v>
      </c>
      <c r="E25" s="63" t="s">
        <v>17</v>
      </c>
      <c r="F25" s="63"/>
      <c r="G25" s="63"/>
      <c r="H25" s="63" t="s">
        <v>18</v>
      </c>
      <c r="I25" s="63"/>
      <c r="J25" s="63"/>
      <c r="K25" s="63"/>
      <c r="L25" s="63"/>
      <c r="M25" s="63" t="s">
        <v>15</v>
      </c>
      <c r="N25" s="63"/>
      <c r="O25" s="64" t="s">
        <v>20</v>
      </c>
    </row>
    <row r="26" spans="1:19" ht="36" x14ac:dyDescent="0.2">
      <c r="A26" s="63"/>
      <c r="B26" s="65"/>
      <c r="C26" s="63"/>
      <c r="D26" s="63"/>
      <c r="E26" s="40" t="s">
        <v>11</v>
      </c>
      <c r="F26" s="40" t="s">
        <v>12</v>
      </c>
      <c r="G26" s="63" t="s">
        <v>19</v>
      </c>
      <c r="H26" s="63" t="s">
        <v>21</v>
      </c>
      <c r="I26" s="63" t="s">
        <v>5</v>
      </c>
      <c r="J26" s="63" t="s">
        <v>14</v>
      </c>
      <c r="K26" s="40" t="s">
        <v>12</v>
      </c>
      <c r="L26" s="63" t="s">
        <v>19</v>
      </c>
      <c r="M26" s="63"/>
      <c r="N26" s="63"/>
      <c r="O26" s="64"/>
    </row>
    <row r="27" spans="1:19" ht="36" x14ac:dyDescent="0.2">
      <c r="A27" s="63"/>
      <c r="B27" s="65"/>
      <c r="C27" s="63"/>
      <c r="D27" s="63"/>
      <c r="E27" s="40" t="s">
        <v>14</v>
      </c>
      <c r="F27" s="40" t="s">
        <v>13</v>
      </c>
      <c r="G27" s="63"/>
      <c r="H27" s="63"/>
      <c r="I27" s="63"/>
      <c r="J27" s="63"/>
      <c r="K27" s="40" t="s">
        <v>13</v>
      </c>
      <c r="L27" s="63"/>
      <c r="M27" s="40" t="s">
        <v>16</v>
      </c>
      <c r="N27" s="40" t="s">
        <v>11</v>
      </c>
      <c r="O27" s="64"/>
    </row>
    <row r="28" spans="1:19" x14ac:dyDescent="0.2">
      <c r="A28" s="43">
        <v>1</v>
      </c>
      <c r="B28" s="44">
        <v>2</v>
      </c>
      <c r="C28" s="40">
        <v>3</v>
      </c>
      <c r="D28" s="40">
        <v>4</v>
      </c>
      <c r="E28" s="40">
        <v>5</v>
      </c>
      <c r="F28" s="43">
        <v>6</v>
      </c>
      <c r="G28" s="43">
        <v>7</v>
      </c>
      <c r="H28" s="43">
        <v>8</v>
      </c>
      <c r="I28" s="43">
        <v>9</v>
      </c>
      <c r="J28" s="43">
        <v>10</v>
      </c>
      <c r="K28" s="43">
        <v>11</v>
      </c>
      <c r="L28" s="43">
        <v>12</v>
      </c>
      <c r="M28" s="43">
        <v>13</v>
      </c>
      <c r="N28" s="43">
        <v>14</v>
      </c>
      <c r="O28" s="43">
        <v>15</v>
      </c>
    </row>
    <row r="29" spans="1:19" x14ac:dyDescent="0.2">
      <c r="A29" s="68" t="s">
        <v>24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x14ac:dyDescent="0.2">
      <c r="A30" s="66" t="s">
        <v>162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9" ht="116.25" x14ac:dyDescent="0.2">
      <c r="A31" s="48">
        <v>1</v>
      </c>
      <c r="B31" s="49" t="s">
        <v>25</v>
      </c>
      <c r="C31" s="50" t="s">
        <v>26</v>
      </c>
      <c r="D31" s="48">
        <v>17.850000000000001</v>
      </c>
      <c r="E31" s="51" t="s">
        <v>27</v>
      </c>
      <c r="F31" s="51">
        <v>28.6</v>
      </c>
      <c r="G31" s="51"/>
      <c r="H31" s="51"/>
      <c r="I31" s="52">
        <v>1608.82</v>
      </c>
      <c r="J31" s="52">
        <v>1098.31</v>
      </c>
      <c r="K31" s="52">
        <v>510.51</v>
      </c>
      <c r="L31" s="51"/>
      <c r="M31" s="52">
        <v>6.11</v>
      </c>
      <c r="N31" s="52">
        <v>109.06</v>
      </c>
      <c r="O31" s="52"/>
    </row>
    <row r="32" spans="1:19" ht="140.25" x14ac:dyDescent="0.2">
      <c r="A32" s="48">
        <v>2</v>
      </c>
      <c r="B32" s="49" t="s">
        <v>28</v>
      </c>
      <c r="C32" s="50" t="s">
        <v>29</v>
      </c>
      <c r="D32" s="53" t="s">
        <v>30</v>
      </c>
      <c r="E32" s="51">
        <v>670.64</v>
      </c>
      <c r="F32" s="51" t="s">
        <v>31</v>
      </c>
      <c r="G32" s="51"/>
      <c r="H32" s="51"/>
      <c r="I32" s="52">
        <v>60.36</v>
      </c>
      <c r="J32" s="51"/>
      <c r="K32" s="51" t="s">
        <v>32</v>
      </c>
      <c r="L32" s="51"/>
      <c r="M32" s="51"/>
      <c r="N32" s="51"/>
      <c r="O32" s="52"/>
    </row>
    <row r="33" spans="1:15" ht="106.5" x14ac:dyDescent="0.2">
      <c r="A33" s="48">
        <v>3</v>
      </c>
      <c r="B33" s="49" t="s">
        <v>33</v>
      </c>
      <c r="C33" s="50" t="s">
        <v>34</v>
      </c>
      <c r="D33" s="53" t="s">
        <v>30</v>
      </c>
      <c r="E33" s="51">
        <v>295.39999999999998</v>
      </c>
      <c r="F33" s="51" t="s">
        <v>35</v>
      </c>
      <c r="G33" s="51"/>
      <c r="H33" s="51"/>
      <c r="I33" s="52">
        <v>26.59</v>
      </c>
      <c r="J33" s="51"/>
      <c r="K33" s="51" t="s">
        <v>36</v>
      </c>
      <c r="L33" s="51"/>
      <c r="M33" s="51"/>
      <c r="N33" s="51"/>
      <c r="O33" s="52"/>
    </row>
    <row r="34" spans="1:15" ht="108.75" x14ac:dyDescent="0.2">
      <c r="A34" s="48">
        <v>4</v>
      </c>
      <c r="B34" s="49" t="s">
        <v>37</v>
      </c>
      <c r="C34" s="50" t="s">
        <v>38</v>
      </c>
      <c r="D34" s="53" t="s">
        <v>39</v>
      </c>
      <c r="E34" s="51">
        <v>18.98</v>
      </c>
      <c r="F34" s="51"/>
      <c r="G34" s="51"/>
      <c r="H34" s="51"/>
      <c r="I34" s="52">
        <v>237.16</v>
      </c>
      <c r="J34" s="51"/>
      <c r="K34" s="51"/>
      <c r="L34" s="51"/>
      <c r="M34" s="51"/>
      <c r="N34" s="51"/>
      <c r="O34" s="52"/>
    </row>
    <row r="35" spans="1:15" ht="108.75" x14ac:dyDescent="0.2">
      <c r="A35" s="48">
        <v>5</v>
      </c>
      <c r="B35" s="49" t="s">
        <v>40</v>
      </c>
      <c r="C35" s="50" t="s">
        <v>41</v>
      </c>
      <c r="D35" s="48">
        <v>12.494999999999999</v>
      </c>
      <c r="E35" s="51">
        <v>15.36</v>
      </c>
      <c r="F35" s="51"/>
      <c r="G35" s="51"/>
      <c r="H35" s="51"/>
      <c r="I35" s="52">
        <v>191.92</v>
      </c>
      <c r="J35" s="51"/>
      <c r="K35" s="51"/>
      <c r="L35" s="51"/>
      <c r="M35" s="51"/>
      <c r="N35" s="51"/>
      <c r="O35" s="52"/>
    </row>
    <row r="36" spans="1:15" ht="106.5" x14ac:dyDescent="0.2">
      <c r="A36" s="48">
        <v>6</v>
      </c>
      <c r="B36" s="49" t="s">
        <v>42</v>
      </c>
      <c r="C36" s="50" t="s">
        <v>43</v>
      </c>
      <c r="D36" s="53" t="s">
        <v>44</v>
      </c>
      <c r="E36" s="51">
        <v>949.58</v>
      </c>
      <c r="F36" s="51" t="s">
        <v>45</v>
      </c>
      <c r="G36" s="51"/>
      <c r="H36" s="51"/>
      <c r="I36" s="52">
        <v>12.11</v>
      </c>
      <c r="J36" s="51"/>
      <c r="K36" s="51" t="s">
        <v>46</v>
      </c>
      <c r="L36" s="51"/>
      <c r="M36" s="51"/>
      <c r="N36" s="51"/>
      <c r="O36" s="52"/>
    </row>
    <row r="37" spans="1:15" ht="19.149999999999999" customHeight="1" x14ac:dyDescent="0.2">
      <c r="A37" s="48">
        <v>7</v>
      </c>
      <c r="B37" s="49" t="s">
        <v>47</v>
      </c>
      <c r="C37" s="50" t="s">
        <v>48</v>
      </c>
      <c r="D37" s="53" t="s">
        <v>49</v>
      </c>
      <c r="E37" s="51" t="s">
        <v>50</v>
      </c>
      <c r="F37" s="51"/>
      <c r="G37" s="51"/>
      <c r="H37" s="51"/>
      <c r="I37" s="52">
        <v>6.62</v>
      </c>
      <c r="J37" s="52">
        <v>6.62</v>
      </c>
      <c r="K37" s="51"/>
      <c r="L37" s="51"/>
      <c r="M37" s="52">
        <v>184.8</v>
      </c>
      <c r="N37" s="52">
        <v>0.71</v>
      </c>
      <c r="O37" s="52"/>
    </row>
    <row r="38" spans="1:15" ht="140.25" x14ac:dyDescent="0.2">
      <c r="A38" s="48">
        <v>8</v>
      </c>
      <c r="B38" s="49" t="s">
        <v>51</v>
      </c>
      <c r="C38" s="50" t="s">
        <v>52</v>
      </c>
      <c r="D38" s="53" t="s">
        <v>53</v>
      </c>
      <c r="E38" s="51" t="s">
        <v>54</v>
      </c>
      <c r="F38" s="51" t="s">
        <v>55</v>
      </c>
      <c r="G38" s="51">
        <v>29.5</v>
      </c>
      <c r="H38" s="51"/>
      <c r="I38" s="52">
        <v>294.33999999999997</v>
      </c>
      <c r="J38" s="52">
        <v>7.77</v>
      </c>
      <c r="K38" s="51" t="s">
        <v>56</v>
      </c>
      <c r="L38" s="52">
        <v>1.89</v>
      </c>
      <c r="M38" s="52">
        <v>12.77</v>
      </c>
      <c r="N38" s="52">
        <v>0.81</v>
      </c>
      <c r="O38" s="52"/>
    </row>
    <row r="39" spans="1:15" ht="65.25" x14ac:dyDescent="0.2">
      <c r="A39" s="48">
        <v>9</v>
      </c>
      <c r="B39" s="49" t="s">
        <v>57</v>
      </c>
      <c r="C39" s="50" t="s">
        <v>58</v>
      </c>
      <c r="D39" s="53" t="s">
        <v>59</v>
      </c>
      <c r="E39" s="51" t="s">
        <v>60</v>
      </c>
      <c r="F39" s="51"/>
      <c r="G39" s="51" t="s">
        <v>60</v>
      </c>
      <c r="H39" s="51"/>
      <c r="I39" s="52">
        <v>520.17999999999995</v>
      </c>
      <c r="J39" s="51"/>
      <c r="K39" s="51"/>
      <c r="L39" s="52">
        <v>520.17999999999995</v>
      </c>
      <c r="M39" s="51"/>
      <c r="N39" s="51"/>
      <c r="O39" s="52"/>
    </row>
    <row r="40" spans="1:15" ht="140.25" x14ac:dyDescent="0.2">
      <c r="A40" s="48">
        <v>10</v>
      </c>
      <c r="B40" s="49" t="s">
        <v>51</v>
      </c>
      <c r="C40" s="50" t="s">
        <v>61</v>
      </c>
      <c r="D40" s="53" t="s">
        <v>62</v>
      </c>
      <c r="E40" s="51" t="s">
        <v>54</v>
      </c>
      <c r="F40" s="51" t="s">
        <v>55</v>
      </c>
      <c r="G40" s="51">
        <v>29.5</v>
      </c>
      <c r="H40" s="51"/>
      <c r="I40" s="52">
        <v>98.11</v>
      </c>
      <c r="J40" s="52">
        <v>2.59</v>
      </c>
      <c r="K40" s="51" t="s">
        <v>63</v>
      </c>
      <c r="L40" s="52">
        <v>0.63</v>
      </c>
      <c r="M40" s="52">
        <v>12.77</v>
      </c>
      <c r="N40" s="52">
        <v>0.27</v>
      </c>
      <c r="O40" s="52"/>
    </row>
    <row r="41" spans="1:15" ht="65.25" x14ac:dyDescent="0.2">
      <c r="A41" s="48">
        <v>11</v>
      </c>
      <c r="B41" s="49" t="s">
        <v>57</v>
      </c>
      <c r="C41" s="50" t="s">
        <v>64</v>
      </c>
      <c r="D41" s="53" t="s">
        <v>65</v>
      </c>
      <c r="E41" s="51" t="s">
        <v>60</v>
      </c>
      <c r="F41" s="51"/>
      <c r="G41" s="51" t="s">
        <v>60</v>
      </c>
      <c r="H41" s="51"/>
      <c r="I41" s="52">
        <v>173.39</v>
      </c>
      <c r="J41" s="51"/>
      <c r="K41" s="51"/>
      <c r="L41" s="52">
        <v>173.39</v>
      </c>
      <c r="M41" s="51"/>
      <c r="N41" s="51"/>
      <c r="O41" s="52"/>
    </row>
    <row r="42" spans="1:15" ht="94.5" x14ac:dyDescent="0.2">
      <c r="A42" s="48">
        <v>16</v>
      </c>
      <c r="B42" s="49" t="s">
        <v>66</v>
      </c>
      <c r="C42" s="50" t="s">
        <v>67</v>
      </c>
      <c r="D42" s="53" t="s">
        <v>68</v>
      </c>
      <c r="E42" s="51">
        <v>1981.77</v>
      </c>
      <c r="F42" s="51" t="s">
        <v>69</v>
      </c>
      <c r="G42" s="51">
        <v>1932.69</v>
      </c>
      <c r="H42" s="51"/>
      <c r="I42" s="52">
        <v>42.11</v>
      </c>
      <c r="J42" s="51"/>
      <c r="K42" s="51" t="s">
        <v>70</v>
      </c>
      <c r="L42" s="52">
        <v>41.07</v>
      </c>
      <c r="M42" s="51"/>
      <c r="N42" s="51"/>
      <c r="O42" s="52"/>
    </row>
    <row r="43" spans="1:15" ht="140.25" x14ac:dyDescent="0.2">
      <c r="A43" s="48">
        <v>12</v>
      </c>
      <c r="B43" s="49" t="s">
        <v>71</v>
      </c>
      <c r="C43" s="50" t="s">
        <v>72</v>
      </c>
      <c r="D43" s="53" t="s">
        <v>73</v>
      </c>
      <c r="E43" s="51" t="s">
        <v>74</v>
      </c>
      <c r="F43" s="51" t="s">
        <v>75</v>
      </c>
      <c r="G43" s="51">
        <v>225.21</v>
      </c>
      <c r="H43" s="51"/>
      <c r="I43" s="52">
        <v>146.11000000000001</v>
      </c>
      <c r="J43" s="52">
        <v>18.82</v>
      </c>
      <c r="K43" s="51" t="s">
        <v>76</v>
      </c>
      <c r="L43" s="52">
        <v>9.57</v>
      </c>
      <c r="M43" s="52">
        <v>38.299999999999997</v>
      </c>
      <c r="N43" s="52">
        <v>1.63</v>
      </c>
      <c r="O43" s="52"/>
    </row>
    <row r="44" spans="1:15" ht="113.25" x14ac:dyDescent="0.2">
      <c r="A44" s="48">
        <v>13</v>
      </c>
      <c r="B44" s="49" t="s">
        <v>77</v>
      </c>
      <c r="C44" s="50" t="s">
        <v>78</v>
      </c>
      <c r="D44" s="48">
        <v>4.1059999999999999</v>
      </c>
      <c r="E44" s="51">
        <v>570.70000000000005</v>
      </c>
      <c r="F44" s="51"/>
      <c r="G44" s="51">
        <v>570.70000000000005</v>
      </c>
      <c r="H44" s="51"/>
      <c r="I44" s="52">
        <v>2343.29</v>
      </c>
      <c r="J44" s="51"/>
      <c r="K44" s="51"/>
      <c r="L44" s="52">
        <v>2343.29</v>
      </c>
      <c r="M44" s="51"/>
      <c r="N44" s="51"/>
      <c r="O44" s="52"/>
    </row>
    <row r="45" spans="1:15" ht="104.25" x14ac:dyDescent="0.2">
      <c r="A45" s="48">
        <v>14</v>
      </c>
      <c r="B45" s="49" t="s">
        <v>79</v>
      </c>
      <c r="C45" s="50" t="s">
        <v>80</v>
      </c>
      <c r="D45" s="53" t="s">
        <v>81</v>
      </c>
      <c r="E45" s="51" t="s">
        <v>82</v>
      </c>
      <c r="F45" s="51" t="s">
        <v>83</v>
      </c>
      <c r="G45" s="51">
        <v>3677.44</v>
      </c>
      <c r="H45" s="51"/>
      <c r="I45" s="52">
        <v>1821.84</v>
      </c>
      <c r="J45" s="52">
        <v>309.19</v>
      </c>
      <c r="K45" s="51" t="s">
        <v>84</v>
      </c>
      <c r="L45" s="52">
        <v>1470.97</v>
      </c>
      <c r="M45" s="52">
        <v>76.08</v>
      </c>
      <c r="N45" s="52">
        <v>30.43</v>
      </c>
      <c r="O45" s="52"/>
    </row>
    <row r="46" spans="1:15" ht="77.25" x14ac:dyDescent="0.2">
      <c r="A46" s="48">
        <v>15</v>
      </c>
      <c r="B46" s="49" t="s">
        <v>85</v>
      </c>
      <c r="C46" s="50" t="s">
        <v>86</v>
      </c>
      <c r="D46" s="53" t="s">
        <v>87</v>
      </c>
      <c r="E46" s="51" t="s">
        <v>88</v>
      </c>
      <c r="F46" s="51"/>
      <c r="G46" s="51" t="s">
        <v>88</v>
      </c>
      <c r="H46" s="51"/>
      <c r="I46" s="52">
        <v>3293.22</v>
      </c>
      <c r="J46" s="51"/>
      <c r="K46" s="51"/>
      <c r="L46" s="52">
        <v>3293.22</v>
      </c>
      <c r="M46" s="51"/>
      <c r="N46" s="51"/>
      <c r="O46" s="52"/>
    </row>
    <row r="47" spans="1:15" x14ac:dyDescent="0.2">
      <c r="A47" s="66" t="s">
        <v>89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116.25" x14ac:dyDescent="0.2">
      <c r="A48" s="48">
        <v>20</v>
      </c>
      <c r="B48" s="49" t="s">
        <v>90</v>
      </c>
      <c r="C48" s="50" t="s">
        <v>91</v>
      </c>
      <c r="D48" s="53" t="s">
        <v>92</v>
      </c>
      <c r="E48" s="51" t="s">
        <v>93</v>
      </c>
      <c r="F48" s="51" t="s">
        <v>94</v>
      </c>
      <c r="G48" s="51">
        <v>4664.38</v>
      </c>
      <c r="H48" s="51"/>
      <c r="I48" s="52">
        <v>5962.38</v>
      </c>
      <c r="J48" s="52">
        <v>302.58999999999997</v>
      </c>
      <c r="K48" s="51" t="s">
        <v>95</v>
      </c>
      <c r="L48" s="52">
        <v>5294.07</v>
      </c>
      <c r="M48" s="52">
        <v>26.24</v>
      </c>
      <c r="N48" s="52">
        <v>29.78</v>
      </c>
      <c r="O48" s="52"/>
    </row>
    <row r="49" spans="1:15" ht="77.25" x14ac:dyDescent="0.2">
      <c r="A49" s="48">
        <v>21</v>
      </c>
      <c r="B49" s="49" t="s">
        <v>96</v>
      </c>
      <c r="C49" s="50" t="s">
        <v>97</v>
      </c>
      <c r="D49" s="48">
        <v>-19.75</v>
      </c>
      <c r="E49" s="51">
        <v>267.83999999999997</v>
      </c>
      <c r="F49" s="51"/>
      <c r="G49" s="51">
        <v>267.83999999999997</v>
      </c>
      <c r="H49" s="51"/>
      <c r="I49" s="52">
        <v>-5289.84</v>
      </c>
      <c r="J49" s="51"/>
      <c r="K49" s="51"/>
      <c r="L49" s="52">
        <v>-5289.84</v>
      </c>
      <c r="M49" s="51"/>
      <c r="N49" s="51"/>
      <c r="O49" s="52"/>
    </row>
    <row r="50" spans="1:15" ht="65.25" x14ac:dyDescent="0.2">
      <c r="A50" s="48">
        <v>22</v>
      </c>
      <c r="B50" s="49" t="s">
        <v>57</v>
      </c>
      <c r="C50" s="50" t="s">
        <v>98</v>
      </c>
      <c r="D50" s="48">
        <v>19.75</v>
      </c>
      <c r="E50" s="51" t="s">
        <v>99</v>
      </c>
      <c r="F50" s="51"/>
      <c r="G50" s="51" t="s">
        <v>99</v>
      </c>
      <c r="H50" s="51"/>
      <c r="I50" s="52">
        <v>1322.07</v>
      </c>
      <c r="J50" s="51"/>
      <c r="K50" s="51"/>
      <c r="L50" s="52">
        <v>1322.07</v>
      </c>
      <c r="M50" s="51"/>
      <c r="N50" s="51"/>
      <c r="O50" s="52"/>
    </row>
    <row r="51" spans="1:15" ht="104.25" x14ac:dyDescent="0.2">
      <c r="A51" s="48">
        <v>23</v>
      </c>
      <c r="B51" s="49" t="s">
        <v>66</v>
      </c>
      <c r="C51" s="50" t="s">
        <v>100</v>
      </c>
      <c r="D51" s="53" t="s">
        <v>101</v>
      </c>
      <c r="E51" s="51">
        <v>1981.77</v>
      </c>
      <c r="F51" s="51" t="s">
        <v>69</v>
      </c>
      <c r="G51" s="51">
        <v>1932.69</v>
      </c>
      <c r="H51" s="51"/>
      <c r="I51" s="52">
        <v>112.47</v>
      </c>
      <c r="J51" s="51"/>
      <c r="K51" s="51" t="s">
        <v>102</v>
      </c>
      <c r="L51" s="52">
        <v>109.68</v>
      </c>
      <c r="M51" s="51"/>
      <c r="N51" s="51"/>
      <c r="O51" s="52"/>
    </row>
    <row r="52" spans="1:15" ht="140.25" x14ac:dyDescent="0.2">
      <c r="A52" s="48">
        <v>24</v>
      </c>
      <c r="B52" s="49" t="s">
        <v>103</v>
      </c>
      <c r="C52" s="50" t="s">
        <v>104</v>
      </c>
      <c r="D52" s="53" t="s">
        <v>92</v>
      </c>
      <c r="E52" s="51" t="s">
        <v>105</v>
      </c>
      <c r="F52" s="51" t="s">
        <v>106</v>
      </c>
      <c r="G52" s="51">
        <v>4053.01</v>
      </c>
      <c r="H52" s="51"/>
      <c r="I52" s="52">
        <v>4817.43</v>
      </c>
      <c r="J52" s="52">
        <v>133.96</v>
      </c>
      <c r="K52" s="51" t="s">
        <v>107</v>
      </c>
      <c r="L52" s="52">
        <v>4600.17</v>
      </c>
      <c r="M52" s="52">
        <v>10.210000000000001</v>
      </c>
      <c r="N52" s="52">
        <v>11.59</v>
      </c>
      <c r="O52" s="52"/>
    </row>
    <row r="53" spans="1:15" ht="65.25" x14ac:dyDescent="0.2">
      <c r="A53" s="48">
        <v>25</v>
      </c>
      <c r="B53" s="49" t="s">
        <v>108</v>
      </c>
      <c r="C53" s="50" t="s">
        <v>109</v>
      </c>
      <c r="D53" s="48">
        <v>-8.1039999999999992</v>
      </c>
      <c r="E53" s="51">
        <v>551.88</v>
      </c>
      <c r="F53" s="51"/>
      <c r="G53" s="51">
        <v>551.88</v>
      </c>
      <c r="H53" s="51"/>
      <c r="I53" s="52">
        <v>-4472.4399999999996</v>
      </c>
      <c r="J53" s="51"/>
      <c r="K53" s="51"/>
      <c r="L53" s="52">
        <v>-4472.4399999999996</v>
      </c>
      <c r="M53" s="51"/>
      <c r="N53" s="51"/>
      <c r="O53" s="52"/>
    </row>
    <row r="54" spans="1:15" ht="26.1" customHeight="1" x14ac:dyDescent="0.2">
      <c r="A54" s="48">
        <v>26</v>
      </c>
      <c r="B54" s="49" t="s">
        <v>77</v>
      </c>
      <c r="C54" s="50" t="s">
        <v>78</v>
      </c>
      <c r="D54" s="48">
        <v>8.1039999999999992</v>
      </c>
      <c r="E54" s="51">
        <v>570.70000000000005</v>
      </c>
      <c r="F54" s="51"/>
      <c r="G54" s="51">
        <v>570.70000000000005</v>
      </c>
      <c r="H54" s="51"/>
      <c r="I54" s="52">
        <v>4624.95</v>
      </c>
      <c r="J54" s="51"/>
      <c r="K54" s="51"/>
      <c r="L54" s="52">
        <v>4624.95</v>
      </c>
      <c r="M54" s="51"/>
      <c r="N54" s="51"/>
      <c r="O54" s="52"/>
    </row>
    <row r="55" spans="1:15" ht="104.25" x14ac:dyDescent="0.2">
      <c r="A55" s="48">
        <v>27</v>
      </c>
      <c r="B55" s="49" t="s">
        <v>79</v>
      </c>
      <c r="C55" s="50" t="s">
        <v>80</v>
      </c>
      <c r="D55" s="53" t="s">
        <v>81</v>
      </c>
      <c r="E55" s="51" t="s">
        <v>82</v>
      </c>
      <c r="F55" s="51" t="s">
        <v>83</v>
      </c>
      <c r="G55" s="51">
        <v>3677.44</v>
      </c>
      <c r="H55" s="51"/>
      <c r="I55" s="52">
        <v>1821.84</v>
      </c>
      <c r="J55" s="52">
        <v>309.19</v>
      </c>
      <c r="K55" s="51" t="s">
        <v>84</v>
      </c>
      <c r="L55" s="52">
        <v>1470.97</v>
      </c>
      <c r="M55" s="52">
        <v>76.08</v>
      </c>
      <c r="N55" s="52">
        <v>30.43</v>
      </c>
      <c r="O55" s="52"/>
    </row>
    <row r="56" spans="1:15" ht="77.25" x14ac:dyDescent="0.2">
      <c r="A56" s="48">
        <v>28</v>
      </c>
      <c r="B56" s="49" t="s">
        <v>85</v>
      </c>
      <c r="C56" s="50" t="s">
        <v>110</v>
      </c>
      <c r="D56" s="53" t="s">
        <v>87</v>
      </c>
      <c r="E56" s="51" t="s">
        <v>111</v>
      </c>
      <c r="F56" s="51"/>
      <c r="G56" s="51" t="s">
        <v>111</v>
      </c>
      <c r="H56" s="51"/>
      <c r="I56" s="52">
        <v>3293.22</v>
      </c>
      <c r="J56" s="51"/>
      <c r="K56" s="51"/>
      <c r="L56" s="52">
        <v>3293.22</v>
      </c>
      <c r="M56" s="51"/>
      <c r="N56" s="51"/>
      <c r="O56" s="52"/>
    </row>
    <row r="57" spans="1:15" ht="22.5" x14ac:dyDescent="0.2">
      <c r="A57" s="66" t="s">
        <v>112</v>
      </c>
      <c r="B57" s="67"/>
      <c r="C57" s="67"/>
      <c r="D57" s="67"/>
      <c r="E57" s="67"/>
      <c r="F57" s="67"/>
      <c r="G57" s="67"/>
      <c r="H57" s="67"/>
      <c r="I57" s="55">
        <v>23068.25</v>
      </c>
      <c r="J57" s="51">
        <v>2189.04</v>
      </c>
      <c r="K57" s="51" t="s">
        <v>113</v>
      </c>
      <c r="L57" s="51">
        <v>18807.060000000001</v>
      </c>
      <c r="M57" s="51"/>
      <c r="N57" s="51">
        <v>214.71</v>
      </c>
      <c r="O57" s="52"/>
    </row>
    <row r="58" spans="1:15" ht="22.5" x14ac:dyDescent="0.2">
      <c r="A58" s="66" t="s">
        <v>114</v>
      </c>
      <c r="B58" s="67"/>
      <c r="C58" s="67"/>
      <c r="D58" s="67"/>
      <c r="E58" s="67"/>
      <c r="F58" s="67"/>
      <c r="G58" s="67"/>
      <c r="H58" s="67"/>
      <c r="I58" s="55">
        <v>176076.95</v>
      </c>
      <c r="J58" s="51">
        <v>46679.08</v>
      </c>
      <c r="K58" s="51" t="s">
        <v>115</v>
      </c>
      <c r="L58" s="51">
        <v>118860.62</v>
      </c>
      <c r="M58" s="51"/>
      <c r="N58" s="51">
        <v>214.71</v>
      </c>
      <c r="O58" s="52"/>
    </row>
    <row r="59" spans="1:15" x14ac:dyDescent="0.2">
      <c r="A59" s="66" t="s">
        <v>116</v>
      </c>
      <c r="B59" s="67"/>
      <c r="C59" s="67"/>
      <c r="D59" s="67"/>
      <c r="E59" s="67"/>
      <c r="F59" s="67"/>
      <c r="G59" s="67"/>
      <c r="H59" s="67"/>
      <c r="I59" s="55">
        <v>51727.27</v>
      </c>
      <c r="J59" s="51"/>
      <c r="K59" s="51"/>
      <c r="L59" s="51"/>
      <c r="M59" s="51"/>
      <c r="N59" s="51"/>
      <c r="O59" s="52"/>
    </row>
    <row r="60" spans="1:15" x14ac:dyDescent="0.2">
      <c r="A60" s="66" t="s">
        <v>117</v>
      </c>
      <c r="B60" s="67"/>
      <c r="C60" s="67"/>
      <c r="D60" s="67"/>
      <c r="E60" s="67"/>
      <c r="F60" s="67"/>
      <c r="G60" s="67"/>
      <c r="H60" s="67"/>
      <c r="I60" s="55"/>
      <c r="J60" s="51"/>
      <c r="K60" s="51"/>
      <c r="L60" s="51"/>
      <c r="M60" s="51"/>
      <c r="N60" s="51"/>
      <c r="O60" s="52"/>
    </row>
    <row r="61" spans="1:15" x14ac:dyDescent="0.2">
      <c r="A61" s="66" t="s">
        <v>118</v>
      </c>
      <c r="B61" s="67"/>
      <c r="C61" s="67"/>
      <c r="D61" s="67"/>
      <c r="E61" s="67"/>
      <c r="F61" s="67"/>
      <c r="G61" s="67"/>
      <c r="H61" s="67"/>
      <c r="I61" s="55">
        <v>238.82</v>
      </c>
      <c r="J61" s="51"/>
      <c r="K61" s="51"/>
      <c r="L61" s="51"/>
      <c r="M61" s="51"/>
      <c r="N61" s="51"/>
      <c r="O61" s="52"/>
    </row>
    <row r="62" spans="1:15" x14ac:dyDescent="0.2">
      <c r="A62" s="66" t="s">
        <v>119</v>
      </c>
      <c r="B62" s="67"/>
      <c r="C62" s="67"/>
      <c r="D62" s="67"/>
      <c r="E62" s="67"/>
      <c r="F62" s="67"/>
      <c r="G62" s="67"/>
      <c r="H62" s="67"/>
      <c r="I62" s="55">
        <v>26.77</v>
      </c>
      <c r="J62" s="51"/>
      <c r="K62" s="51"/>
      <c r="L62" s="51"/>
      <c r="M62" s="51"/>
      <c r="N62" s="51"/>
      <c r="O62" s="52"/>
    </row>
    <row r="63" spans="1:15" x14ac:dyDescent="0.2">
      <c r="A63" s="66" t="s">
        <v>120</v>
      </c>
      <c r="B63" s="67"/>
      <c r="C63" s="67"/>
      <c r="D63" s="67"/>
      <c r="E63" s="67"/>
      <c r="F63" s="67"/>
      <c r="G63" s="67"/>
      <c r="H63" s="67"/>
      <c r="I63" s="55">
        <v>20609.919999999998</v>
      </c>
      <c r="J63" s="51"/>
      <c r="K63" s="51"/>
      <c r="L63" s="51"/>
      <c r="M63" s="51"/>
      <c r="N63" s="51"/>
      <c r="O63" s="52"/>
    </row>
    <row r="64" spans="1:15" x14ac:dyDescent="0.2">
      <c r="A64" s="66" t="s">
        <v>121</v>
      </c>
      <c r="B64" s="67"/>
      <c r="C64" s="67"/>
      <c r="D64" s="67"/>
      <c r="E64" s="67"/>
      <c r="F64" s="67"/>
      <c r="G64" s="67"/>
      <c r="H64" s="67"/>
      <c r="I64" s="55">
        <v>30851.759999999998</v>
      </c>
      <c r="J64" s="51"/>
      <c r="K64" s="51"/>
      <c r="L64" s="51"/>
      <c r="M64" s="51"/>
      <c r="N64" s="51"/>
      <c r="O64" s="52"/>
    </row>
    <row r="65" spans="1:15" x14ac:dyDescent="0.2">
      <c r="A65" s="66" t="s">
        <v>122</v>
      </c>
      <c r="B65" s="67"/>
      <c r="C65" s="67"/>
      <c r="D65" s="67"/>
      <c r="E65" s="67"/>
      <c r="F65" s="67"/>
      <c r="G65" s="67"/>
      <c r="H65" s="67"/>
      <c r="I65" s="55">
        <v>28250.2</v>
      </c>
      <c r="J65" s="51"/>
      <c r="K65" s="51"/>
      <c r="L65" s="51"/>
      <c r="M65" s="51"/>
      <c r="N65" s="51"/>
      <c r="O65" s="52"/>
    </row>
    <row r="66" spans="1:15" x14ac:dyDescent="0.2">
      <c r="A66" s="66" t="s">
        <v>117</v>
      </c>
      <c r="B66" s="67"/>
      <c r="C66" s="67"/>
      <c r="D66" s="67"/>
      <c r="E66" s="67"/>
      <c r="F66" s="67"/>
      <c r="G66" s="67"/>
      <c r="H66" s="67"/>
      <c r="I66" s="55"/>
      <c r="J66" s="51"/>
      <c r="K66" s="51"/>
      <c r="L66" s="51"/>
      <c r="M66" s="51"/>
      <c r="N66" s="51"/>
      <c r="O66" s="52"/>
    </row>
    <row r="67" spans="1:15" x14ac:dyDescent="0.2">
      <c r="A67" s="66" t="s">
        <v>123</v>
      </c>
      <c r="B67" s="67"/>
      <c r="C67" s="67"/>
      <c r="D67" s="67"/>
      <c r="E67" s="67"/>
      <c r="F67" s="67"/>
      <c r="G67" s="67"/>
      <c r="H67" s="67"/>
      <c r="I67" s="55">
        <v>108.87</v>
      </c>
      <c r="J67" s="51"/>
      <c r="K67" s="51"/>
      <c r="L67" s="51"/>
      <c r="M67" s="51"/>
      <c r="N67" s="51"/>
      <c r="O67" s="52"/>
    </row>
    <row r="68" spans="1:15" x14ac:dyDescent="0.2">
      <c r="A68" s="66" t="s">
        <v>124</v>
      </c>
      <c r="B68" s="67"/>
      <c r="C68" s="67"/>
      <c r="D68" s="67"/>
      <c r="E68" s="67"/>
      <c r="F68" s="67"/>
      <c r="G68" s="67"/>
      <c r="H68" s="67"/>
      <c r="I68" s="55">
        <v>11.24</v>
      </c>
      <c r="J68" s="51"/>
      <c r="K68" s="51"/>
      <c r="L68" s="51"/>
      <c r="M68" s="51"/>
      <c r="N68" s="51"/>
      <c r="O68" s="52"/>
    </row>
    <row r="69" spans="1:15" x14ac:dyDescent="0.2">
      <c r="A69" s="66" t="s">
        <v>125</v>
      </c>
      <c r="B69" s="67"/>
      <c r="C69" s="67"/>
      <c r="D69" s="67"/>
      <c r="E69" s="67"/>
      <c r="F69" s="67"/>
      <c r="G69" s="67"/>
      <c r="H69" s="67"/>
      <c r="I69" s="55">
        <v>11241.77</v>
      </c>
      <c r="J69" s="51"/>
      <c r="K69" s="51"/>
      <c r="L69" s="51"/>
      <c r="M69" s="51"/>
      <c r="N69" s="51"/>
      <c r="O69" s="52"/>
    </row>
    <row r="70" spans="1:15" x14ac:dyDescent="0.2">
      <c r="A70" s="66" t="s">
        <v>126</v>
      </c>
      <c r="B70" s="67"/>
      <c r="C70" s="67"/>
      <c r="D70" s="67"/>
      <c r="E70" s="67"/>
      <c r="F70" s="67"/>
      <c r="G70" s="67"/>
      <c r="H70" s="67"/>
      <c r="I70" s="55">
        <v>14711.5</v>
      </c>
      <c r="J70" s="51"/>
      <c r="K70" s="51"/>
      <c r="L70" s="51"/>
      <c r="M70" s="51"/>
      <c r="N70" s="51"/>
      <c r="O70" s="52"/>
    </row>
    <row r="71" spans="1:15" x14ac:dyDescent="0.2">
      <c r="A71" s="66" t="s">
        <v>127</v>
      </c>
      <c r="B71" s="67"/>
      <c r="C71" s="67"/>
      <c r="D71" s="67"/>
      <c r="E71" s="67"/>
      <c r="F71" s="67"/>
      <c r="G71" s="67"/>
      <c r="H71" s="67"/>
      <c r="I71" s="55">
        <v>2176.8200000000002</v>
      </c>
      <c r="J71" s="51"/>
      <c r="K71" s="51"/>
      <c r="L71" s="51"/>
      <c r="M71" s="51"/>
      <c r="N71" s="51"/>
      <c r="O71" s="52"/>
    </row>
    <row r="72" spans="1:15" x14ac:dyDescent="0.2">
      <c r="A72" s="72" t="s">
        <v>128</v>
      </c>
      <c r="B72" s="67"/>
      <c r="C72" s="67"/>
      <c r="D72" s="67"/>
      <c r="E72" s="67"/>
      <c r="F72" s="67"/>
      <c r="G72" s="67"/>
      <c r="H72" s="67"/>
      <c r="I72" s="55"/>
      <c r="J72" s="51"/>
      <c r="K72" s="51"/>
      <c r="L72" s="51"/>
      <c r="M72" s="51"/>
      <c r="N72" s="51"/>
      <c r="O72" s="52"/>
    </row>
    <row r="73" spans="1:15" x14ac:dyDescent="0.2">
      <c r="A73" s="66" t="s">
        <v>129</v>
      </c>
      <c r="B73" s="67"/>
      <c r="C73" s="67"/>
      <c r="D73" s="67"/>
      <c r="E73" s="67"/>
      <c r="F73" s="67"/>
      <c r="G73" s="67"/>
      <c r="H73" s="67"/>
      <c r="I73" s="55">
        <v>2689.63</v>
      </c>
      <c r="J73" s="51"/>
      <c r="K73" s="51"/>
      <c r="L73" s="51"/>
      <c r="M73" s="51"/>
      <c r="N73" s="51"/>
      <c r="O73" s="52"/>
    </row>
    <row r="74" spans="1:15" x14ac:dyDescent="0.2">
      <c r="A74" s="66" t="s">
        <v>130</v>
      </c>
      <c r="B74" s="67"/>
      <c r="C74" s="67"/>
      <c r="D74" s="67"/>
      <c r="E74" s="67"/>
      <c r="F74" s="67"/>
      <c r="G74" s="67"/>
      <c r="H74" s="67"/>
      <c r="I74" s="55">
        <v>1946.84</v>
      </c>
      <c r="J74" s="51"/>
      <c r="K74" s="51"/>
      <c r="L74" s="51"/>
      <c r="M74" s="51"/>
      <c r="N74" s="51"/>
      <c r="O74" s="52"/>
    </row>
    <row r="75" spans="1:15" x14ac:dyDescent="0.2">
      <c r="A75" s="66" t="s">
        <v>131</v>
      </c>
      <c r="B75" s="67"/>
      <c r="C75" s="67"/>
      <c r="D75" s="67"/>
      <c r="E75" s="67"/>
      <c r="F75" s="67"/>
      <c r="G75" s="67"/>
      <c r="H75" s="67"/>
      <c r="I75" s="55">
        <v>255625.34</v>
      </c>
      <c r="J75" s="51"/>
      <c r="K75" s="51"/>
      <c r="L75" s="51"/>
      <c r="M75" s="51"/>
      <c r="N75" s="51">
        <v>214.71</v>
      </c>
      <c r="O75" s="52"/>
    </row>
    <row r="76" spans="1:15" x14ac:dyDescent="0.2">
      <c r="A76" s="66" t="s">
        <v>132</v>
      </c>
      <c r="B76" s="67"/>
      <c r="C76" s="67"/>
      <c r="D76" s="67"/>
      <c r="E76" s="67"/>
      <c r="F76" s="67"/>
      <c r="G76" s="67"/>
      <c r="H76" s="67"/>
      <c r="I76" s="55">
        <v>260261.81</v>
      </c>
      <c r="J76" s="51"/>
      <c r="K76" s="51"/>
      <c r="L76" s="51"/>
      <c r="M76" s="51"/>
      <c r="N76" s="51">
        <v>214.71</v>
      </c>
      <c r="O76" s="52"/>
    </row>
    <row r="77" spans="1:15" x14ac:dyDescent="0.2">
      <c r="A77" s="66" t="s">
        <v>133</v>
      </c>
      <c r="B77" s="67"/>
      <c r="C77" s="67"/>
      <c r="D77" s="67"/>
      <c r="E77" s="67"/>
      <c r="F77" s="67"/>
      <c r="G77" s="67"/>
      <c r="H77" s="67"/>
      <c r="I77" s="55"/>
      <c r="J77" s="51"/>
      <c r="K77" s="51"/>
      <c r="L77" s="51"/>
      <c r="M77" s="51"/>
      <c r="N77" s="51"/>
      <c r="O77" s="52"/>
    </row>
    <row r="78" spans="1:15" x14ac:dyDescent="0.2">
      <c r="A78" s="76" t="s">
        <v>156</v>
      </c>
      <c r="B78" s="77"/>
      <c r="C78" s="77"/>
      <c r="D78" s="77"/>
      <c r="E78" s="77"/>
      <c r="F78" s="77"/>
      <c r="G78" s="77"/>
      <c r="H78" s="78"/>
      <c r="I78" s="55">
        <v>2690</v>
      </c>
      <c r="J78" s="51"/>
      <c r="K78" s="51"/>
      <c r="L78" s="51"/>
      <c r="M78" s="51"/>
      <c r="N78" s="51"/>
      <c r="O78" s="52"/>
    </row>
    <row r="79" spans="1:15" x14ac:dyDescent="0.2">
      <c r="A79" s="76" t="s">
        <v>157</v>
      </c>
      <c r="B79" s="77"/>
      <c r="C79" s="77"/>
      <c r="D79" s="77"/>
      <c r="E79" s="77"/>
      <c r="F79" s="77"/>
      <c r="G79" s="77"/>
      <c r="H79" s="78"/>
      <c r="I79" s="55">
        <v>1947</v>
      </c>
      <c r="J79" s="51"/>
      <c r="K79" s="51"/>
      <c r="L79" s="51"/>
      <c r="M79" s="51"/>
      <c r="N79" s="51"/>
      <c r="O79" s="52"/>
    </row>
    <row r="80" spans="1:15" x14ac:dyDescent="0.2">
      <c r="A80" s="66" t="s">
        <v>134</v>
      </c>
      <c r="B80" s="67"/>
      <c r="C80" s="67"/>
      <c r="D80" s="67"/>
      <c r="E80" s="67"/>
      <c r="F80" s="67"/>
      <c r="G80" s="67"/>
      <c r="H80" s="67"/>
      <c r="I80" s="55">
        <v>46679.08</v>
      </c>
      <c r="J80" s="51"/>
      <c r="K80" s="51"/>
      <c r="L80" s="51"/>
      <c r="M80" s="51"/>
      <c r="N80" s="51"/>
      <c r="O80" s="52"/>
    </row>
    <row r="81" spans="1:15" x14ac:dyDescent="0.2">
      <c r="A81" s="66" t="s">
        <v>135</v>
      </c>
      <c r="B81" s="67"/>
      <c r="C81" s="67"/>
      <c r="D81" s="67"/>
      <c r="E81" s="67"/>
      <c r="F81" s="67"/>
      <c r="G81" s="67"/>
      <c r="H81" s="67"/>
      <c r="I81" s="56">
        <v>132642.9</v>
      </c>
      <c r="J81" s="51"/>
      <c r="K81" s="51"/>
      <c r="L81" s="51"/>
      <c r="M81" s="51"/>
      <c r="N81" s="51"/>
      <c r="O81" s="52"/>
    </row>
    <row r="82" spans="1:15" x14ac:dyDescent="0.2">
      <c r="A82" s="66" t="s">
        <v>136</v>
      </c>
      <c r="B82" s="67"/>
      <c r="C82" s="67"/>
      <c r="D82" s="67"/>
      <c r="E82" s="67"/>
      <c r="F82" s="67"/>
      <c r="G82" s="67"/>
      <c r="H82" s="67"/>
      <c r="I82" s="55">
        <v>10108.17</v>
      </c>
      <c r="J82" s="51"/>
      <c r="K82" s="51"/>
      <c r="L82" s="51"/>
      <c r="M82" s="51"/>
      <c r="N82" s="51"/>
      <c r="O82" s="52"/>
    </row>
    <row r="83" spans="1:15" x14ac:dyDescent="0.2">
      <c r="A83" s="66" t="s">
        <v>137</v>
      </c>
      <c r="B83" s="67"/>
      <c r="C83" s="67"/>
      <c r="D83" s="67"/>
      <c r="E83" s="67"/>
      <c r="F83" s="67"/>
      <c r="G83" s="67"/>
      <c r="H83" s="67"/>
      <c r="I83" s="55">
        <v>2622.85</v>
      </c>
      <c r="J83" s="51"/>
      <c r="K83" s="51"/>
      <c r="L83" s="51"/>
      <c r="M83" s="51"/>
      <c r="N83" s="51"/>
      <c r="O83" s="52"/>
    </row>
    <row r="84" spans="1:15" x14ac:dyDescent="0.2">
      <c r="A84" s="66" t="s">
        <v>138</v>
      </c>
      <c r="B84" s="67"/>
      <c r="C84" s="67"/>
      <c r="D84" s="67"/>
      <c r="E84" s="67"/>
      <c r="F84" s="67"/>
      <c r="G84" s="67"/>
      <c r="H84" s="67"/>
      <c r="I84" s="55">
        <v>51727.27</v>
      </c>
      <c r="J84" s="51"/>
      <c r="K84" s="51"/>
      <c r="L84" s="51"/>
      <c r="M84" s="51"/>
      <c r="N84" s="51"/>
      <c r="O84" s="52"/>
    </row>
    <row r="85" spans="1:15" x14ac:dyDescent="0.2">
      <c r="A85" s="66" t="s">
        <v>139</v>
      </c>
      <c r="B85" s="67"/>
      <c r="C85" s="67"/>
      <c r="D85" s="67"/>
      <c r="E85" s="67"/>
      <c r="F85" s="67"/>
      <c r="G85" s="67"/>
      <c r="H85" s="67"/>
      <c r="I85" s="55">
        <v>28250.2</v>
      </c>
      <c r="J85" s="51"/>
      <c r="K85" s="51"/>
      <c r="L85" s="51"/>
      <c r="M85" s="51"/>
      <c r="N85" s="51"/>
      <c r="O85" s="52"/>
    </row>
    <row r="86" spans="1:15" x14ac:dyDescent="0.2">
      <c r="A86" s="76" t="s">
        <v>158</v>
      </c>
      <c r="B86" s="77"/>
      <c r="C86" s="77"/>
      <c r="D86" s="77"/>
      <c r="E86" s="77"/>
      <c r="F86" s="77"/>
      <c r="G86" s="77"/>
      <c r="H86" s="78"/>
      <c r="I86" s="55">
        <f>I78+I79+I80+I81+I82+I84+I85</f>
        <v>274044.62</v>
      </c>
      <c r="J86" s="51"/>
      <c r="K86" s="51"/>
      <c r="L86" s="51"/>
      <c r="M86" s="51"/>
      <c r="N86" s="51"/>
      <c r="O86" s="52"/>
    </row>
    <row r="87" spans="1:15" x14ac:dyDescent="0.2">
      <c r="A87" s="66" t="s">
        <v>140</v>
      </c>
      <c r="B87" s="67"/>
      <c r="C87" s="67"/>
      <c r="D87" s="67"/>
      <c r="E87" s="67"/>
      <c r="F87" s="67"/>
      <c r="G87" s="67"/>
      <c r="H87" s="67"/>
      <c r="I87" s="55">
        <f>I86*2.14%</f>
        <v>5864.5548680000002</v>
      </c>
      <c r="J87" s="51"/>
      <c r="K87" s="51"/>
      <c r="L87" s="51"/>
      <c r="M87" s="51"/>
      <c r="N87" s="51"/>
      <c r="O87" s="52"/>
    </row>
    <row r="88" spans="1:15" x14ac:dyDescent="0.2">
      <c r="A88" s="72" t="s">
        <v>132</v>
      </c>
      <c r="B88" s="67"/>
      <c r="C88" s="67"/>
      <c r="D88" s="67"/>
      <c r="E88" s="67"/>
      <c r="F88" s="67"/>
      <c r="G88" s="67"/>
      <c r="H88" s="67"/>
      <c r="I88" s="56">
        <f>I86+I87</f>
        <v>279909.17486799997</v>
      </c>
      <c r="J88" s="51"/>
      <c r="K88" s="51"/>
      <c r="L88" s="51"/>
      <c r="M88" s="51"/>
      <c r="N88" s="51"/>
      <c r="O88" s="52"/>
    </row>
    <row r="89" spans="1:15" x14ac:dyDescent="0.2">
      <c r="A89" s="66" t="s">
        <v>141</v>
      </c>
      <c r="B89" s="67"/>
      <c r="C89" s="67"/>
      <c r="D89" s="67"/>
      <c r="E89" s="67"/>
      <c r="F89" s="67"/>
      <c r="G89" s="67"/>
      <c r="H89" s="67"/>
      <c r="I89" s="55">
        <f>I88*2%</f>
        <v>5598.1834973599998</v>
      </c>
      <c r="J89" s="51"/>
      <c r="K89" s="51"/>
      <c r="L89" s="51"/>
      <c r="M89" s="51"/>
      <c r="N89" s="51"/>
      <c r="O89" s="52"/>
    </row>
    <row r="90" spans="1:15" x14ac:dyDescent="0.2">
      <c r="A90" s="72" t="s">
        <v>132</v>
      </c>
      <c r="B90" s="67"/>
      <c r="C90" s="67"/>
      <c r="D90" s="67"/>
      <c r="E90" s="67"/>
      <c r="F90" s="67"/>
      <c r="G90" s="67"/>
      <c r="H90" s="67"/>
      <c r="I90" s="56">
        <f>I88+I89</f>
        <v>285507.35836535995</v>
      </c>
      <c r="J90" s="51"/>
      <c r="K90" s="51"/>
      <c r="L90" s="51"/>
      <c r="M90" s="51"/>
      <c r="N90" s="51"/>
      <c r="O90" s="52"/>
    </row>
    <row r="91" spans="1:15" x14ac:dyDescent="0.2">
      <c r="A91" s="73">
        <v>0.18</v>
      </c>
      <c r="B91" s="67"/>
      <c r="C91" s="67"/>
      <c r="D91" s="67"/>
      <c r="E91" s="67"/>
      <c r="F91" s="67"/>
      <c r="G91" s="67"/>
      <c r="H91" s="67"/>
      <c r="I91" s="55">
        <f>I90*18%</f>
        <v>51391.324505764787</v>
      </c>
      <c r="J91" s="51"/>
      <c r="K91" s="51"/>
      <c r="L91" s="51"/>
      <c r="M91" s="51"/>
      <c r="N91" s="51"/>
      <c r="O91" s="52"/>
    </row>
    <row r="92" spans="1:15" x14ac:dyDescent="0.2">
      <c r="A92" s="72" t="s">
        <v>142</v>
      </c>
      <c r="B92" s="67"/>
      <c r="C92" s="67"/>
      <c r="D92" s="67"/>
      <c r="E92" s="67"/>
      <c r="F92" s="67"/>
      <c r="G92" s="67"/>
      <c r="H92" s="67"/>
      <c r="I92" s="56">
        <f>I90+I91</f>
        <v>336898.68287112471</v>
      </c>
      <c r="J92" s="51"/>
      <c r="K92" s="51"/>
      <c r="L92" s="51"/>
      <c r="M92" s="51"/>
      <c r="N92" s="54">
        <v>214.71</v>
      </c>
      <c r="O92" s="52"/>
    </row>
    <row r="93" spans="1:15" x14ac:dyDescent="0.2">
      <c r="A93" s="4"/>
      <c r="B93" s="4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"/>
      <c r="B94" s="4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"/>
      <c r="B95" s="4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69" t="s">
        <v>146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5" x14ac:dyDescent="0.2">
      <c r="A97" s="71" t="s">
        <v>147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5" x14ac:dyDescent="0.2">
      <c r="A98" s="4"/>
      <c r="B98" s="45"/>
      <c r="F98" s="5"/>
      <c r="G98" s="5"/>
      <c r="H98" s="5"/>
      <c r="I98" s="5"/>
      <c r="J98" s="5"/>
      <c r="K98" s="5"/>
      <c r="L98" s="5"/>
      <c r="M98" s="5"/>
      <c r="N98" s="5"/>
    </row>
    <row r="99" spans="1:15" x14ac:dyDescent="0.2">
      <c r="A99" s="69" t="s">
        <v>148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5" x14ac:dyDescent="0.2">
      <c r="A100" s="71" t="s">
        <v>147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5" x14ac:dyDescent="0.2">
      <c r="A101" s="4"/>
      <c r="B101" s="45"/>
      <c r="F101" s="5"/>
      <c r="G101" s="5"/>
      <c r="H101" s="5"/>
      <c r="I101" s="5"/>
      <c r="J101" s="5"/>
      <c r="K101" s="5"/>
      <c r="L101" s="5"/>
      <c r="M101" s="5"/>
      <c r="N101" s="5"/>
    </row>
    <row r="102" spans="1:15" x14ac:dyDescent="0.2">
      <c r="A102" s="4"/>
      <c r="B102" s="45"/>
      <c r="F102" s="5"/>
      <c r="G102" s="5"/>
      <c r="H102" s="5"/>
      <c r="I102" s="5"/>
      <c r="J102" s="5"/>
      <c r="K102" s="5"/>
      <c r="L102" s="5"/>
      <c r="M102" s="5"/>
      <c r="N102" s="5"/>
    </row>
    <row r="103" spans="1:15" x14ac:dyDescent="0.2">
      <c r="A103" s="4"/>
      <c r="B103" s="45"/>
      <c r="F103" s="5"/>
      <c r="G103" s="5"/>
      <c r="H103" s="5"/>
      <c r="I103" s="5"/>
      <c r="J103" s="5"/>
      <c r="K103" s="5"/>
      <c r="L103" s="5"/>
      <c r="M103" s="5"/>
      <c r="N103" s="5"/>
    </row>
    <row r="104" spans="1:15" x14ac:dyDescent="0.2">
      <c r="A104" s="4"/>
      <c r="B104" s="45"/>
      <c r="F104" s="5"/>
      <c r="G104" s="5"/>
      <c r="H104" s="5"/>
      <c r="I104" s="5"/>
      <c r="J104" s="5"/>
      <c r="K104" s="5"/>
      <c r="L104" s="5"/>
      <c r="M104" s="5"/>
      <c r="N104" s="5"/>
    </row>
    <row r="105" spans="1:15" x14ac:dyDescent="0.2">
      <c r="A105" s="4"/>
      <c r="B105" s="45"/>
      <c r="F105" s="5"/>
      <c r="G105" s="5"/>
      <c r="H105" s="5"/>
      <c r="I105" s="5"/>
      <c r="J105" s="5"/>
      <c r="K105" s="5"/>
      <c r="L105" s="5"/>
      <c r="M105" s="5"/>
      <c r="N105" s="5"/>
    </row>
    <row r="106" spans="1:15" x14ac:dyDescent="0.2">
      <c r="A106" s="4"/>
      <c r="B106" s="45"/>
      <c r="F106" s="5"/>
      <c r="G106" s="5"/>
      <c r="H106" s="5"/>
      <c r="I106" s="5"/>
      <c r="J106" s="5"/>
      <c r="K106" s="5"/>
      <c r="L106" s="5"/>
      <c r="M106" s="5"/>
      <c r="N106" s="5"/>
    </row>
    <row r="107" spans="1:15" x14ac:dyDescent="0.2">
      <c r="A107" s="4"/>
      <c r="B107" s="45"/>
      <c r="F107" s="5"/>
      <c r="G107" s="5"/>
      <c r="H107" s="5"/>
      <c r="I107" s="5"/>
      <c r="J107" s="5"/>
      <c r="K107" s="5"/>
      <c r="L107" s="5"/>
      <c r="M107" s="5"/>
      <c r="N107" s="5"/>
    </row>
    <row r="108" spans="1:15" x14ac:dyDescent="0.2">
      <c r="A108" s="4"/>
      <c r="B108" s="45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2">
      <c r="A109" s="4"/>
      <c r="B109" s="45"/>
      <c r="F109" s="5"/>
      <c r="G109" s="5"/>
      <c r="H109" s="5"/>
      <c r="I109" s="5"/>
      <c r="J109" s="5"/>
      <c r="K109" s="5"/>
      <c r="L109" s="5"/>
      <c r="M109" s="5"/>
      <c r="N109" s="5"/>
    </row>
    <row r="110" spans="1:15" x14ac:dyDescent="0.2">
      <c r="A110" s="4"/>
      <c r="B110" s="45"/>
      <c r="F110" s="5"/>
      <c r="G110" s="5"/>
      <c r="H110" s="5"/>
      <c r="I110" s="5"/>
      <c r="J110" s="5"/>
      <c r="K110" s="5"/>
      <c r="L110" s="5"/>
      <c r="M110" s="5"/>
      <c r="N110" s="5"/>
    </row>
    <row r="111" spans="1:15" x14ac:dyDescent="0.2">
      <c r="A111" s="4"/>
      <c r="B111" s="45"/>
      <c r="F111" s="5"/>
      <c r="G111" s="5"/>
      <c r="H111" s="5"/>
      <c r="I111" s="5"/>
      <c r="J111" s="5"/>
      <c r="K111" s="5"/>
      <c r="L111" s="5"/>
      <c r="M111" s="5"/>
      <c r="N111" s="5"/>
    </row>
    <row r="112" spans="1:15" x14ac:dyDescent="0.2">
      <c r="A112" s="4"/>
      <c r="B112" s="4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4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4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"/>
      <c r="B3504" s="45"/>
      <c r="F3504" s="5"/>
      <c r="G3504" s="5"/>
      <c r="H3504" s="5"/>
      <c r="I3504" s="5"/>
      <c r="J3504" s="5"/>
      <c r="K3504" s="5"/>
      <c r="L3504" s="5"/>
      <c r="M3504" s="5"/>
      <c r="N3504" s="5"/>
    </row>
  </sheetData>
  <mergeCells count="59">
    <mergeCell ref="D21:E21"/>
    <mergeCell ref="A78:H78"/>
    <mergeCell ref="A79:H79"/>
    <mergeCell ref="A86:H86"/>
    <mergeCell ref="D19:E19"/>
    <mergeCell ref="D20:E20"/>
    <mergeCell ref="A80:H80"/>
    <mergeCell ref="A81:H81"/>
    <mergeCell ref="A82:H82"/>
    <mergeCell ref="A83:H83"/>
    <mergeCell ref="A84:H84"/>
    <mergeCell ref="A85:H85"/>
    <mergeCell ref="A72:H72"/>
    <mergeCell ref="A73:H73"/>
    <mergeCell ref="A74:H74"/>
    <mergeCell ref="A75:H75"/>
    <mergeCell ref="A96:O96"/>
    <mergeCell ref="A97:O97"/>
    <mergeCell ref="A99:O99"/>
    <mergeCell ref="A100:O100"/>
    <mergeCell ref="A87:H87"/>
    <mergeCell ref="A88:H88"/>
    <mergeCell ref="A89:H89"/>
    <mergeCell ref="A90:H90"/>
    <mergeCell ref="A91:H91"/>
    <mergeCell ref="A92:H92"/>
    <mergeCell ref="A76:H76"/>
    <mergeCell ref="A77:H77"/>
    <mergeCell ref="A66:H66"/>
    <mergeCell ref="A67:H67"/>
    <mergeCell ref="A68:H68"/>
    <mergeCell ref="A69:H69"/>
    <mergeCell ref="A70:H70"/>
    <mergeCell ref="A71:H71"/>
    <mergeCell ref="A65:H65"/>
    <mergeCell ref="A29:O29"/>
    <mergeCell ref="A30:O30"/>
    <mergeCell ref="A47:O47"/>
    <mergeCell ref="A57:H57"/>
    <mergeCell ref="A58:H58"/>
    <mergeCell ref="A59:H59"/>
    <mergeCell ref="A60:H60"/>
    <mergeCell ref="A61:H61"/>
    <mergeCell ref="A62:H62"/>
    <mergeCell ref="A63:H63"/>
    <mergeCell ref="A64:H64"/>
    <mergeCell ref="A25:A27"/>
    <mergeCell ref="C25:C27"/>
    <mergeCell ref="B25:B27"/>
    <mergeCell ref="D25:D27"/>
    <mergeCell ref="G26:G27"/>
    <mergeCell ref="E25:G25"/>
    <mergeCell ref="H25:L25"/>
    <mergeCell ref="L26:L27"/>
    <mergeCell ref="O25:O27"/>
    <mergeCell ref="M25:N26"/>
    <mergeCell ref="J26:J27"/>
    <mergeCell ref="I26:I27"/>
    <mergeCell ref="H26:H27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Локальная смета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2017-06-28T07:08:52Z</cp:lastPrinted>
  <dcterms:created xsi:type="dcterms:W3CDTF">2002-02-11T05:58:42Z</dcterms:created>
  <dcterms:modified xsi:type="dcterms:W3CDTF">2017-06-28T09:12:32Z</dcterms:modified>
</cp:coreProperties>
</file>