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лександр\Desktop\Челюскина 7\"/>
    </mc:Choice>
  </mc:AlternateContent>
  <bookViews>
    <workbookView xWindow="0" yWindow="0" windowWidth="11145" windowHeight="7785"/>
  </bookViews>
  <sheets>
    <sheet name="Ресурсная ведомость" sheetId="1" r:id="rId1"/>
  </sheets>
  <definedNames>
    <definedName name="_xlnm.Print_Titles" localSheetId="0">'Ресурсная ведомость'!$15:$15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H30" i="1"/>
  <c r="I30" i="1"/>
  <c r="J30" i="1"/>
  <c r="H31" i="1"/>
  <c r="I31" i="1" s="1"/>
  <c r="I35" i="1" s="1"/>
  <c r="I32" i="1"/>
  <c r="J32" i="1"/>
  <c r="I33" i="1"/>
  <c r="J33" i="1"/>
  <c r="G35" i="1"/>
  <c r="I36" i="1" l="1"/>
  <c r="I37" i="1"/>
  <c r="J31" i="1"/>
  <c r="I38" i="1" l="1"/>
  <c r="I39" i="1" s="1"/>
</calcChain>
</file>

<file path=xl/sharedStrings.xml><?xml version="1.0" encoding="utf-8"?>
<sst xmlns="http://schemas.openxmlformats.org/spreadsheetml/2006/main" count="81" uniqueCount="64">
  <si>
    <t>(должность, подпись, расшифровка)</t>
  </si>
  <si>
    <t>Составил : инженер-сметчик ______________________Дорошина А.Э.</t>
  </si>
  <si>
    <t>Всего по материалам</t>
  </si>
  <si>
    <t>Заготовительно-складские расходы  2%</t>
  </si>
  <si>
    <t>Итого "Материалы" с ТР</t>
  </si>
  <si>
    <t>Транспортные расходы 4,6%</t>
  </si>
  <si>
    <t>Итого "Материалы"</t>
  </si>
  <si>
    <t>т</t>
  </si>
  <si>
    <t>Строительный мусор</t>
  </si>
  <si>
    <t>ТССЦ-509-9900</t>
  </si>
  <si>
    <t>Асфальт литой для покрытий тротуаров тип II (жесткий)</t>
  </si>
  <si>
    <t>ТССЦ-410-0054</t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</si>
  <si>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</t>
  </si>
  <si>
    <t>ТССЦ-410-0006</t>
  </si>
  <si>
    <t>шт.</t>
  </si>
  <si>
    <t>Бортовой  камень П-5У (длина 3м,  объем  бетона на 1 мп-0,021м3) 783.9/1,18/6,32</t>
  </si>
  <si>
    <t>Прайс ООО "Авангард"</t>
  </si>
  <si>
    <t>Бортовой  камень П-1У-41(длина 4,1м,  объем  бетона на 1 мп-0,0525 м3)2286.9/1,18/6,32</t>
  </si>
  <si>
    <t>кг</t>
  </si>
  <si>
    <t>Семена газонных трав (смесь)</t>
  </si>
  <si>
    <t>414-0137</t>
  </si>
  <si>
    <t>м3</t>
  </si>
  <si>
    <t>Вода</t>
  </si>
  <si>
    <t>411-0001</t>
  </si>
  <si>
    <t>410-0054</t>
  </si>
  <si>
    <t>Щебень шлаковый для дорожного строительства, фракция 10-20 мм, марка 1000</t>
  </si>
  <si>
    <t>409-0062</t>
  </si>
  <si>
    <t>Щебень пористый из металлургического шлака (шлаковая пемза), фракция 10-20 мм, марка 800</t>
  </si>
  <si>
    <t>409-0031</t>
  </si>
  <si>
    <t>Раствор готовый кладочный цементный марки 100</t>
  </si>
  <si>
    <t>402-0004</t>
  </si>
  <si>
    <t>Бетон тяжелый, класс В15 (М200)</t>
  </si>
  <si>
    <t>401-0006</t>
  </si>
  <si>
    <t>Брусья необрезные хвойных пород длиной 4-6,5 м, все ширины, толщиной 100, 125 мм, IV сорта</t>
  </si>
  <si>
    <t>102-0038</t>
  </si>
  <si>
    <t>Бруски обрезные хвойных пород длиной 4-6,5 м, шириной 75-150 мм, толщиной 40-75 мм, III сорта</t>
  </si>
  <si>
    <t>102-0025</t>
  </si>
  <si>
    <t>Гвозди строительные</t>
  </si>
  <si>
    <t>101-1805</t>
  </si>
  <si>
    <t>Битумы нефтяные дорожные марки БНД-60/90, БНД 90/130</t>
  </si>
  <si>
    <t>101-1556</t>
  </si>
  <si>
    <t>Поковки из квадратных заготовок, масса 1,8 кг</t>
  </si>
  <si>
    <t>101-0782</t>
  </si>
  <si>
    <t xml:space="preserve">          Материалы</t>
  </si>
  <si>
    <t>Ресурсы подрядчика</t>
  </si>
  <si>
    <t>Всего</t>
  </si>
  <si>
    <t>Цена</t>
  </si>
  <si>
    <t>К-т удор.</t>
  </si>
  <si>
    <t>Стоимость, руб. в текущих ценах  март  2017</t>
  </si>
  <si>
    <t>Стоимость, руб. в базисных ценах</t>
  </si>
  <si>
    <t>Общее кол-во</t>
  </si>
  <si>
    <t>Ед. изм.</t>
  </si>
  <si>
    <t>Наименование</t>
  </si>
  <si>
    <t>Обосно-
вание</t>
  </si>
  <si>
    <t>№ пп</t>
  </si>
  <si>
    <t>Приложение 1</t>
  </si>
  <si>
    <t>(наименование работ и затрат, наименование объекта)</t>
  </si>
  <si>
    <t xml:space="preserve">              Благоустройство дворовой территории</t>
  </si>
  <si>
    <t xml:space="preserve">на </t>
  </si>
  <si>
    <r>
      <t>по состоянию на</t>
    </r>
    <r>
      <rPr>
        <u/>
        <sz val="9"/>
        <rFont val="Times New Roman"/>
        <family val="1"/>
        <charset val="204"/>
      </rPr>
      <t xml:space="preserve"> март 2017 г.</t>
    </r>
  </si>
  <si>
    <t>к локальному сметному расчету № 1</t>
  </si>
  <si>
    <t>ВЕДОМОСТЬ РЕСУРСОВ</t>
  </si>
  <si>
    <t>(наименование стройки)</t>
  </si>
  <si>
    <t xml:space="preserve">г. Новокузнецк,  ул. Челюскина д.7,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</si>
</sst>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u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 vertical="top"/>
    </xf>
    <xf numFmtId="0" fontId="2" fillId="0" borderId="0" xfId="1" applyFont="1" applyAlignment="1">
      <alignment horizontal="right" vertical="top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left" vertical="top"/>
    </xf>
    <xf numFmtId="49" fontId="2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right" vertical="top"/>
    </xf>
    <xf numFmtId="0" fontId="3" fillId="0" borderId="0" xfId="1" applyFont="1" applyAlignment="1">
      <alignment horizontal="right" vertical="top" wrapText="1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horizontal="left" vertical="top"/>
    </xf>
    <xf numFmtId="49" fontId="3" fillId="0" borderId="0" xfId="1" applyNumberFormat="1" applyFont="1" applyAlignment="1">
      <alignment horizontal="center" vertical="top"/>
    </xf>
    <xf numFmtId="0" fontId="3" fillId="0" borderId="0" xfId="1" applyFont="1"/>
    <xf numFmtId="0" fontId="4" fillId="0" borderId="0" xfId="1" applyFont="1" applyAlignment="1">
      <alignment horizontal="right" vertical="top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left" vertical="top"/>
    </xf>
    <xf numFmtId="49" fontId="4" fillId="0" borderId="0" xfId="1" applyNumberFormat="1" applyFont="1" applyAlignment="1">
      <alignment horizontal="center" vertical="top"/>
    </xf>
    <xf numFmtId="0" fontId="4" fillId="0" borderId="0" xfId="1" applyFont="1"/>
    <xf numFmtId="4" fontId="4" fillId="0" borderId="0" xfId="1" applyNumberFormat="1" applyFont="1" applyAlignment="1">
      <alignment horizontal="right" vertical="top" wrapText="1"/>
    </xf>
    <xf numFmtId="0" fontId="4" fillId="0" borderId="1" xfId="1" applyFont="1" applyBorder="1" applyAlignment="1">
      <alignment horizontal="right" vertical="top"/>
    </xf>
    <xf numFmtId="4" fontId="4" fillId="0" borderId="1" xfId="1" applyNumberFormat="1" applyFont="1" applyBorder="1" applyAlignment="1">
      <alignment horizontal="right" vertical="top" wrapText="1"/>
    </xf>
    <xf numFmtId="0" fontId="4" fillId="0" borderId="1" xfId="1" applyFont="1" applyBorder="1" applyAlignment="1">
      <alignment horizontal="right" vertical="top" wrapText="1"/>
    </xf>
    <xf numFmtId="0" fontId="4" fillId="0" borderId="1" xfId="1" applyFont="1" applyBorder="1" applyAlignment="1">
      <alignment horizontal="center" vertical="top"/>
    </xf>
    <xf numFmtId="0" fontId="4" fillId="0" borderId="1" xfId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center" vertical="top"/>
    </xf>
    <xf numFmtId="0" fontId="4" fillId="0" borderId="1" xfId="1" applyFont="1" applyBorder="1"/>
    <xf numFmtId="0" fontId="5" fillId="0" borderId="2" xfId="1" applyFont="1" applyBorder="1" applyAlignment="1">
      <alignment horizontal="right" vertical="top"/>
    </xf>
    <xf numFmtId="4" fontId="5" fillId="0" borderId="2" xfId="1" applyNumberFormat="1" applyFont="1" applyBorder="1" applyAlignment="1">
      <alignment horizontal="right" vertical="top"/>
    </xf>
    <xf numFmtId="0" fontId="5" fillId="0" borderId="3" xfId="1" applyFont="1" applyBorder="1" applyAlignment="1">
      <alignment horizontal="left" wrapText="1"/>
    </xf>
    <xf numFmtId="0" fontId="5" fillId="0" borderId="4" xfId="1" applyFont="1" applyBorder="1" applyAlignment="1">
      <alignment horizontal="left" wrapText="1"/>
    </xf>
    <xf numFmtId="0" fontId="5" fillId="0" borderId="5" xfId="1" applyFont="1" applyBorder="1" applyAlignment="1">
      <alignment horizontal="left" wrapText="1"/>
    </xf>
    <xf numFmtId="0" fontId="4" fillId="0" borderId="2" xfId="1" applyFont="1" applyBorder="1" applyAlignment="1">
      <alignment horizontal="right" vertical="top"/>
    </xf>
    <xf numFmtId="4" fontId="4" fillId="0" borderId="2" xfId="1" applyNumberFormat="1" applyFont="1" applyBorder="1" applyAlignment="1">
      <alignment horizontal="right" vertical="top"/>
    </xf>
    <xf numFmtId="0" fontId="4" fillId="0" borderId="3" xfId="1" applyFont="1" applyBorder="1" applyAlignment="1">
      <alignment horizontal="left" wrapText="1"/>
    </xf>
    <xf numFmtId="0" fontId="4" fillId="0" borderId="4" xfId="1" applyFont="1" applyBorder="1" applyAlignment="1">
      <alignment horizontal="left" wrapText="1"/>
    </xf>
    <xf numFmtId="0" fontId="4" fillId="0" borderId="5" xfId="1" applyFont="1" applyBorder="1" applyAlignment="1">
      <alignment horizontal="left" wrapText="1"/>
    </xf>
    <xf numFmtId="4" fontId="6" fillId="0" borderId="2" xfId="1" applyNumberFormat="1" applyFont="1" applyBorder="1" applyAlignment="1">
      <alignment horizontal="right" vertical="top"/>
    </xf>
    <xf numFmtId="0" fontId="5" fillId="0" borderId="3" xfId="1" applyFont="1" applyBorder="1" applyAlignment="1">
      <alignment horizontal="right" wrapText="1"/>
    </xf>
    <xf numFmtId="0" fontId="5" fillId="0" borderId="4" xfId="1" applyFont="1" applyBorder="1" applyAlignment="1">
      <alignment horizontal="right" wrapText="1"/>
    </xf>
    <xf numFmtId="0" fontId="5" fillId="0" borderId="5" xfId="1" applyFont="1" applyBorder="1" applyAlignment="1">
      <alignment horizontal="right" wrapText="1"/>
    </xf>
    <xf numFmtId="164" fontId="3" fillId="0" borderId="2" xfId="1" applyNumberFormat="1" applyFont="1" applyBorder="1" applyAlignment="1">
      <alignment horizontal="right" vertical="top" wrapText="1"/>
    </xf>
    <xf numFmtId="0" fontId="3" fillId="0" borderId="2" xfId="1" applyFont="1" applyBorder="1" applyAlignment="1">
      <alignment horizontal="right" vertical="top" wrapText="1"/>
    </xf>
    <xf numFmtId="0" fontId="3" fillId="0" borderId="2" xfId="1" applyNumberFormat="1" applyFont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left" vertical="top" wrapText="1"/>
    </xf>
    <xf numFmtId="49" fontId="3" fillId="0" borderId="2" xfId="1" applyNumberFormat="1" applyFont="1" applyBorder="1" applyAlignment="1">
      <alignment horizontal="left" vertical="top" wrapText="1"/>
    </xf>
    <xf numFmtId="2" fontId="3" fillId="0" borderId="2" xfId="1" applyNumberFormat="1" applyFont="1" applyBorder="1" applyAlignment="1">
      <alignment horizontal="right" vertical="top" wrapText="1"/>
    </xf>
    <xf numFmtId="0" fontId="3" fillId="2" borderId="2" xfId="1" applyFont="1" applyFill="1" applyBorder="1" applyAlignment="1">
      <alignment horizontal="left" vertical="top" wrapText="1"/>
    </xf>
    <xf numFmtId="0" fontId="4" fillId="0" borderId="2" xfId="1" applyFont="1" applyBorder="1" applyAlignment="1">
      <alignment wrapText="1"/>
    </xf>
    <xf numFmtId="0" fontId="5" fillId="0" borderId="2" xfId="1" applyFont="1" applyBorder="1" applyAlignment="1">
      <alignment horizontal="left" wrapText="1"/>
    </xf>
    <xf numFmtId="0" fontId="4" fillId="0" borderId="6" xfId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 readingOrder="1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49" fontId="7" fillId="0" borderId="0" xfId="1" applyNumberFormat="1" applyFont="1" applyAlignment="1">
      <alignment horizontal="center" vertical="top"/>
    </xf>
    <xf numFmtId="0" fontId="7" fillId="0" borderId="8" xfId="1" applyFont="1" applyBorder="1" applyAlignment="1">
      <alignment horizontal="center" vertical="top"/>
    </xf>
    <xf numFmtId="0" fontId="5" fillId="0" borderId="1" xfId="1" applyFont="1" applyBorder="1" applyAlignment="1">
      <alignment horizontal="left" vertical="top"/>
    </xf>
    <xf numFmtId="49" fontId="4" fillId="0" borderId="0" xfId="1" applyNumberFormat="1" applyFont="1" applyAlignment="1">
      <alignment horizontal="right" vertical="top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left" wrapText="1"/>
    </xf>
    <xf numFmtId="0" fontId="5" fillId="0" borderId="0" xfId="1" applyFont="1" applyAlignment="1">
      <alignment horizontal="center" vertical="top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K92"/>
  <sheetViews>
    <sheetView showGridLines="0" tabSelected="1" topLeftCell="A19" zoomScaleNormal="100" zoomScaleSheetLayoutView="75" workbookViewId="0">
      <selection activeCell="C13" sqref="C13:C14"/>
    </sheetView>
  </sheetViews>
  <sheetFormatPr defaultRowHeight="12.75" x14ac:dyDescent="0.2"/>
  <cols>
    <col min="1" max="1" width="5.42578125" style="1" customWidth="1"/>
    <col min="2" max="2" width="16.7109375" style="6" customWidth="1"/>
    <col min="3" max="3" width="53.28515625" style="5" customWidth="1"/>
    <col min="4" max="4" width="7.28515625" style="4" customWidth="1"/>
    <col min="5" max="5" width="12.42578125" style="2" customWidth="1"/>
    <col min="6" max="6" width="11.140625" style="2" customWidth="1"/>
    <col min="7" max="7" width="11.140625" style="3" customWidth="1"/>
    <col min="8" max="8" width="11.140625" style="2" customWidth="1"/>
    <col min="9" max="9" width="11.140625" style="3" customWidth="1"/>
    <col min="10" max="10" width="8.85546875" style="2" customWidth="1"/>
    <col min="11" max="16384" width="9.140625" style="1"/>
  </cols>
  <sheetData>
    <row r="1" spans="1:10" x14ac:dyDescent="0.2">
      <c r="A1" s="73"/>
      <c r="B1" s="17"/>
      <c r="C1" s="16"/>
      <c r="D1" s="15"/>
      <c r="E1" s="13"/>
      <c r="F1" s="13"/>
      <c r="G1" s="14"/>
      <c r="H1" s="13"/>
      <c r="I1" s="14"/>
      <c r="J1" s="13"/>
    </row>
    <row r="2" spans="1:10" x14ac:dyDescent="0.2">
      <c r="A2" s="18"/>
      <c r="B2" s="17"/>
      <c r="C2" s="24"/>
      <c r="D2" s="23" t="s">
        <v>63</v>
      </c>
      <c r="E2" s="23"/>
      <c r="F2" s="24"/>
      <c r="G2" s="22"/>
      <c r="H2" s="13"/>
      <c r="I2" s="14"/>
      <c r="J2" s="13"/>
    </row>
    <row r="3" spans="1:10" s="70" customFormat="1" x14ac:dyDescent="0.25">
      <c r="A3" s="71"/>
      <c r="B3" s="17"/>
      <c r="C3" s="71"/>
      <c r="D3" s="72" t="s">
        <v>62</v>
      </c>
      <c r="E3" s="71"/>
      <c r="F3" s="71"/>
      <c r="G3" s="71"/>
      <c r="H3" s="71"/>
      <c r="I3" s="14"/>
      <c r="J3" s="71"/>
    </row>
    <row r="4" spans="1:10" x14ac:dyDescent="0.2">
      <c r="A4" s="18"/>
      <c r="B4" s="17"/>
      <c r="C4" s="16"/>
      <c r="D4" s="62"/>
      <c r="E4" s="13"/>
      <c r="F4" s="13"/>
      <c r="G4" s="14"/>
      <c r="H4" s="13"/>
      <c r="I4" s="14"/>
      <c r="J4" s="13"/>
    </row>
    <row r="5" spans="1:10" x14ac:dyDescent="0.2">
      <c r="A5" s="18"/>
      <c r="B5" s="17"/>
      <c r="C5" s="16"/>
      <c r="D5" s="69" t="s">
        <v>61</v>
      </c>
      <c r="E5" s="13"/>
      <c r="F5" s="13"/>
      <c r="G5" s="14"/>
      <c r="H5" s="13"/>
      <c r="I5" s="14"/>
      <c r="J5" s="13"/>
    </row>
    <row r="6" spans="1:10" x14ac:dyDescent="0.2">
      <c r="A6" s="18"/>
      <c r="B6" s="17"/>
      <c r="C6" s="16"/>
      <c r="D6" s="15" t="s">
        <v>60</v>
      </c>
      <c r="E6" s="13"/>
      <c r="F6" s="13"/>
      <c r="G6" s="14"/>
      <c r="H6" s="13"/>
      <c r="I6" s="14"/>
      <c r="J6" s="13"/>
    </row>
    <row r="7" spans="1:10" x14ac:dyDescent="0.2">
      <c r="A7" s="18"/>
      <c r="B7" s="17"/>
      <c r="C7" s="16"/>
      <c r="D7" s="15" t="s">
        <v>59</v>
      </c>
      <c r="E7" s="13"/>
      <c r="F7" s="13"/>
      <c r="G7" s="14"/>
      <c r="H7" s="13"/>
      <c r="I7" s="14"/>
      <c r="J7" s="13"/>
    </row>
    <row r="8" spans="1:10" x14ac:dyDescent="0.2">
      <c r="A8" s="68"/>
      <c r="B8" s="17"/>
      <c r="C8" s="16"/>
      <c r="D8" s="67"/>
      <c r="E8" s="13"/>
      <c r="F8" s="13"/>
      <c r="G8" s="14"/>
      <c r="H8" s="13"/>
      <c r="I8" s="14"/>
      <c r="J8" s="13"/>
    </row>
    <row r="9" spans="1:10" x14ac:dyDescent="0.2">
      <c r="A9" s="18"/>
      <c r="B9" s="66" t="s">
        <v>58</v>
      </c>
      <c r="C9" s="65" t="s">
        <v>57</v>
      </c>
      <c r="D9" s="16"/>
      <c r="E9" s="20"/>
      <c r="F9" s="20"/>
      <c r="G9" s="22"/>
      <c r="H9" s="13"/>
      <c r="I9" s="14"/>
      <c r="J9" s="13"/>
    </row>
    <row r="10" spans="1:10" x14ac:dyDescent="0.2">
      <c r="A10" s="18"/>
      <c r="B10" s="17"/>
      <c r="C10" s="16"/>
      <c r="D10" s="64" t="s">
        <v>56</v>
      </c>
      <c r="E10" s="13"/>
      <c r="F10" s="13"/>
      <c r="G10" s="14"/>
      <c r="H10" s="13"/>
      <c r="I10" s="14"/>
      <c r="J10" s="13"/>
    </row>
    <row r="11" spans="1:10" x14ac:dyDescent="0.2">
      <c r="A11" s="18"/>
      <c r="B11" s="63"/>
      <c r="C11" s="16"/>
      <c r="D11" s="62"/>
      <c r="E11" s="13"/>
      <c r="F11" s="13"/>
      <c r="G11" s="14"/>
      <c r="H11" s="13"/>
      <c r="I11" s="14"/>
      <c r="J11" s="13"/>
    </row>
    <row r="12" spans="1:10" x14ac:dyDescent="0.2">
      <c r="A12" s="18" t="s">
        <v>55</v>
      </c>
      <c r="B12" s="17"/>
      <c r="C12" s="16"/>
      <c r="D12" s="15"/>
      <c r="E12" s="13"/>
      <c r="F12" s="13"/>
      <c r="G12" s="14"/>
      <c r="H12" s="13"/>
      <c r="I12" s="14"/>
      <c r="J12" s="13"/>
    </row>
    <row r="13" spans="1:10" ht="27" customHeight="1" x14ac:dyDescent="0.2">
      <c r="A13" s="60" t="s">
        <v>54</v>
      </c>
      <c r="B13" s="61" t="s">
        <v>53</v>
      </c>
      <c r="C13" s="60" t="s">
        <v>52</v>
      </c>
      <c r="D13" s="60" t="s">
        <v>51</v>
      </c>
      <c r="E13" s="57" t="s">
        <v>50</v>
      </c>
      <c r="F13" s="59" t="s">
        <v>49</v>
      </c>
      <c r="G13" s="58"/>
      <c r="H13" s="59" t="s">
        <v>48</v>
      </c>
      <c r="I13" s="58"/>
      <c r="J13" s="57" t="s">
        <v>47</v>
      </c>
    </row>
    <row r="14" spans="1:10" x14ac:dyDescent="0.2">
      <c r="A14" s="56"/>
      <c r="B14" s="55"/>
      <c r="C14" s="53"/>
      <c r="D14" s="53"/>
      <c r="E14" s="53"/>
      <c r="F14" s="54" t="s">
        <v>46</v>
      </c>
      <c r="G14" s="54" t="s">
        <v>45</v>
      </c>
      <c r="H14" s="54" t="s">
        <v>46</v>
      </c>
      <c r="I14" s="54" t="s">
        <v>45</v>
      </c>
      <c r="J14" s="53"/>
    </row>
    <row r="15" spans="1:10" x14ac:dyDescent="0.2">
      <c r="A15" s="51">
        <v>1</v>
      </c>
      <c r="B15" s="52">
        <v>2</v>
      </c>
      <c r="C15" s="51">
        <v>3</v>
      </c>
      <c r="D15" s="51">
        <v>4</v>
      </c>
      <c r="E15" s="51">
        <v>5</v>
      </c>
      <c r="F15" s="51">
        <v>6</v>
      </c>
      <c r="G15" s="51">
        <v>7</v>
      </c>
      <c r="H15" s="51">
        <v>8</v>
      </c>
      <c r="I15" s="51">
        <v>9</v>
      </c>
      <c r="J15" s="51">
        <v>10</v>
      </c>
    </row>
    <row r="16" spans="1:10" x14ac:dyDescent="0.2">
      <c r="A16" s="50" t="s">
        <v>44</v>
      </c>
      <c r="B16" s="49"/>
      <c r="C16" s="49"/>
      <c r="D16" s="49"/>
      <c r="E16" s="49"/>
      <c r="F16" s="49"/>
      <c r="G16" s="49"/>
      <c r="H16" s="49"/>
      <c r="I16" s="49"/>
      <c r="J16" s="49"/>
    </row>
    <row r="17" spans="1:11" x14ac:dyDescent="0.2">
      <c r="A17" s="50" t="s">
        <v>43</v>
      </c>
      <c r="B17" s="49"/>
      <c r="C17" s="49"/>
      <c r="D17" s="49"/>
      <c r="E17" s="49"/>
      <c r="F17" s="49"/>
      <c r="G17" s="49"/>
      <c r="H17" s="49"/>
      <c r="I17" s="49"/>
      <c r="J17" s="49"/>
    </row>
    <row r="18" spans="1:11" x14ac:dyDescent="0.2">
      <c r="A18" s="45">
        <v>1</v>
      </c>
      <c r="B18" s="46" t="s">
        <v>42</v>
      </c>
      <c r="C18" s="45" t="s">
        <v>41</v>
      </c>
      <c r="D18" s="44" t="s">
        <v>7</v>
      </c>
      <c r="E18" s="43">
        <v>7.1999999999999998E-3</v>
      </c>
      <c r="F18" s="42">
        <v>5610.29</v>
      </c>
      <c r="G18" s="42">
        <v>40.4</v>
      </c>
      <c r="H18" s="42">
        <v>36313.68</v>
      </c>
      <c r="I18" s="47">
        <f>H18*E18</f>
        <v>261.45849599999997</v>
      </c>
      <c r="J18" s="41">
        <f>H18/F18</f>
        <v>6.4726921424739183</v>
      </c>
    </row>
    <row r="19" spans="1:11" x14ac:dyDescent="0.2">
      <c r="A19" s="45">
        <v>2</v>
      </c>
      <c r="B19" s="46" t="s">
        <v>40</v>
      </c>
      <c r="C19" s="45" t="s">
        <v>39</v>
      </c>
      <c r="D19" s="44" t="s">
        <v>7</v>
      </c>
      <c r="E19" s="43">
        <v>1.0013000000000001</v>
      </c>
      <c r="F19" s="42">
        <v>1876.4</v>
      </c>
      <c r="G19" s="42">
        <v>1878.85</v>
      </c>
      <c r="H19" s="42">
        <v>19576</v>
      </c>
      <c r="I19" s="47">
        <f>H19*E19</f>
        <v>19601.448800000002</v>
      </c>
      <c r="J19" s="41">
        <f>H19/F19</f>
        <v>10.432743551481559</v>
      </c>
      <c r="K19" s="12"/>
    </row>
    <row r="20" spans="1:11" x14ac:dyDescent="0.2">
      <c r="A20" s="45">
        <v>3</v>
      </c>
      <c r="B20" s="46" t="s">
        <v>38</v>
      </c>
      <c r="C20" s="45" t="s">
        <v>37</v>
      </c>
      <c r="D20" s="44" t="s">
        <v>7</v>
      </c>
      <c r="E20" s="43">
        <v>3.8E-3</v>
      </c>
      <c r="F20" s="42">
        <v>10557.18</v>
      </c>
      <c r="G20" s="42">
        <v>40.11</v>
      </c>
      <c r="H20" s="42">
        <v>54461.62</v>
      </c>
      <c r="I20" s="47">
        <f>H20*E20</f>
        <v>206.95415600000001</v>
      </c>
      <c r="J20" s="41">
        <f>H20/F20</f>
        <v>5.1587279936498192</v>
      </c>
      <c r="K20" s="12"/>
    </row>
    <row r="21" spans="1:11" ht="25.5" x14ac:dyDescent="0.2">
      <c r="A21" s="45">
        <v>4</v>
      </c>
      <c r="B21" s="46" t="s">
        <v>36</v>
      </c>
      <c r="C21" s="45" t="s">
        <v>35</v>
      </c>
      <c r="D21" s="44" t="s">
        <v>21</v>
      </c>
      <c r="E21" s="43">
        <v>0.17799999999999999</v>
      </c>
      <c r="F21" s="42">
        <v>1134.4100000000001</v>
      </c>
      <c r="G21" s="42">
        <v>201.92</v>
      </c>
      <c r="H21" s="42">
        <v>4906.47</v>
      </c>
      <c r="I21" s="47">
        <f>H21*E21</f>
        <v>873.35166000000004</v>
      </c>
      <c r="J21" s="41">
        <f>H21/F21</f>
        <v>4.3251293623998377</v>
      </c>
      <c r="K21" s="12"/>
    </row>
    <row r="22" spans="1:11" ht="25.5" x14ac:dyDescent="0.2">
      <c r="A22" s="45">
        <v>5</v>
      </c>
      <c r="B22" s="46" t="s">
        <v>34</v>
      </c>
      <c r="C22" s="45" t="s">
        <v>33</v>
      </c>
      <c r="D22" s="44" t="s">
        <v>21</v>
      </c>
      <c r="E22" s="43">
        <v>0.64600000000000002</v>
      </c>
      <c r="F22" s="42">
        <v>705.14</v>
      </c>
      <c r="G22" s="42">
        <v>455.52</v>
      </c>
      <c r="H22" s="42">
        <v>3108.06</v>
      </c>
      <c r="I22" s="47">
        <f>H22*E22</f>
        <v>2007.8067599999999</v>
      </c>
      <c r="J22" s="41">
        <f>H22/F22</f>
        <v>4.407720452676064</v>
      </c>
      <c r="K22" s="12"/>
    </row>
    <row r="23" spans="1:11" x14ac:dyDescent="0.2">
      <c r="A23" s="45">
        <v>6</v>
      </c>
      <c r="B23" s="46" t="s">
        <v>32</v>
      </c>
      <c r="C23" s="45" t="s">
        <v>31</v>
      </c>
      <c r="D23" s="44" t="s">
        <v>21</v>
      </c>
      <c r="E23" s="43">
        <v>14.82</v>
      </c>
      <c r="F23" s="42">
        <v>594.11</v>
      </c>
      <c r="G23" s="42">
        <v>8804.7099999999991</v>
      </c>
      <c r="H23" s="42">
        <v>3580.6</v>
      </c>
      <c r="I23" s="47">
        <f>H23*E23</f>
        <v>53064.491999999998</v>
      </c>
      <c r="J23" s="41">
        <f>H23/F23</f>
        <v>6.0268300483075521</v>
      </c>
      <c r="K23" s="12"/>
    </row>
    <row r="24" spans="1:11" x14ac:dyDescent="0.2">
      <c r="A24" s="45">
        <v>7</v>
      </c>
      <c r="B24" s="46" t="s">
        <v>30</v>
      </c>
      <c r="C24" s="45" t="s">
        <v>29</v>
      </c>
      <c r="D24" s="44" t="s">
        <v>21</v>
      </c>
      <c r="E24" s="43">
        <v>0.22800000000000001</v>
      </c>
      <c r="F24" s="42">
        <v>696.05</v>
      </c>
      <c r="G24" s="42">
        <v>158.69999999999999</v>
      </c>
      <c r="H24" s="42">
        <v>3595</v>
      </c>
      <c r="I24" s="47">
        <f>H24*E24</f>
        <v>819.66000000000008</v>
      </c>
      <c r="J24" s="41">
        <f>H24/F24</f>
        <v>5.1648588463472453</v>
      </c>
      <c r="K24" s="12"/>
    </row>
    <row r="25" spans="1:11" ht="25.5" x14ac:dyDescent="0.2">
      <c r="A25" s="45">
        <v>8</v>
      </c>
      <c r="B25" s="46" t="s">
        <v>28</v>
      </c>
      <c r="C25" s="45" t="s">
        <v>27</v>
      </c>
      <c r="D25" s="44" t="s">
        <v>21</v>
      </c>
      <c r="E25" s="43">
        <v>178.374</v>
      </c>
      <c r="F25" s="42">
        <v>68.09</v>
      </c>
      <c r="G25" s="42">
        <v>12145.49</v>
      </c>
      <c r="H25" s="42">
        <v>190.28</v>
      </c>
      <c r="I25" s="47">
        <f>H25*E25</f>
        <v>33941.004719999997</v>
      </c>
      <c r="J25" s="41">
        <f>H25/F25</f>
        <v>2.7945366426788074</v>
      </c>
      <c r="K25" s="12"/>
    </row>
    <row r="26" spans="1:11" ht="25.5" x14ac:dyDescent="0.2">
      <c r="A26" s="45">
        <v>9</v>
      </c>
      <c r="B26" s="46" t="s">
        <v>26</v>
      </c>
      <c r="C26" s="45" t="s">
        <v>25</v>
      </c>
      <c r="D26" s="44" t="s">
        <v>21</v>
      </c>
      <c r="E26" s="43">
        <v>19.277999999999999</v>
      </c>
      <c r="F26" s="42">
        <v>114.78</v>
      </c>
      <c r="G26" s="42">
        <v>2212.73</v>
      </c>
      <c r="H26" s="42">
        <v>392.96</v>
      </c>
      <c r="I26" s="47">
        <f>H26*E26</f>
        <v>7575.4828799999987</v>
      </c>
      <c r="J26" s="41">
        <f>H26/F26</f>
        <v>3.4235929604460704</v>
      </c>
      <c r="K26" s="12"/>
    </row>
    <row r="27" spans="1:11" x14ac:dyDescent="0.2">
      <c r="A27" s="45">
        <v>10</v>
      </c>
      <c r="B27" s="46" t="s">
        <v>24</v>
      </c>
      <c r="C27" s="45" t="s">
        <v>10</v>
      </c>
      <c r="D27" s="44" t="s">
        <v>7</v>
      </c>
      <c r="E27" s="43">
        <v>33.648000000000003</v>
      </c>
      <c r="F27" s="42">
        <v>551.88</v>
      </c>
      <c r="G27" s="42">
        <v>18569.650000000001</v>
      </c>
      <c r="H27" s="42">
        <v>3904.22</v>
      </c>
      <c r="I27" s="47">
        <f>H27*E27</f>
        <v>131369.19456</v>
      </c>
      <c r="J27" s="41">
        <f>H27/F27</f>
        <v>7.0744002319344785</v>
      </c>
      <c r="K27" s="12"/>
    </row>
    <row r="28" spans="1:11" x14ac:dyDescent="0.2">
      <c r="A28" s="45">
        <v>11</v>
      </c>
      <c r="B28" s="46" t="s">
        <v>23</v>
      </c>
      <c r="C28" s="45" t="s">
        <v>22</v>
      </c>
      <c r="D28" s="44" t="s">
        <v>21</v>
      </c>
      <c r="E28" s="43">
        <v>39.260300000000001</v>
      </c>
      <c r="F28" s="42">
        <v>1.98</v>
      </c>
      <c r="G28" s="42">
        <v>77.73</v>
      </c>
      <c r="H28" s="42">
        <v>24.19</v>
      </c>
      <c r="I28" s="47">
        <f>H28*E28</f>
        <v>949.70665700000006</v>
      </c>
      <c r="J28" s="41">
        <f>H28/F28</f>
        <v>12.217171717171718</v>
      </c>
      <c r="K28" s="12"/>
    </row>
    <row r="29" spans="1:11" x14ac:dyDescent="0.2">
      <c r="A29" s="45">
        <v>12</v>
      </c>
      <c r="B29" s="46" t="s">
        <v>20</v>
      </c>
      <c r="C29" s="45" t="s">
        <v>19</v>
      </c>
      <c r="D29" s="44" t="s">
        <v>18</v>
      </c>
      <c r="E29" s="43">
        <v>3.8</v>
      </c>
      <c r="F29" s="42">
        <v>146.25</v>
      </c>
      <c r="G29" s="42">
        <v>555.75</v>
      </c>
      <c r="H29" s="42">
        <v>370.7</v>
      </c>
      <c r="I29" s="47">
        <f>H29*E29</f>
        <v>1408.6599999999999</v>
      </c>
      <c r="J29" s="41">
        <f>H29/F29</f>
        <v>2.5347008547008545</v>
      </c>
      <c r="K29" s="12"/>
    </row>
    <row r="30" spans="1:11" ht="34.5" customHeight="1" x14ac:dyDescent="0.2">
      <c r="A30" s="48">
        <v>13</v>
      </c>
      <c r="B30" s="46" t="s">
        <v>16</v>
      </c>
      <c r="C30" s="45" t="s">
        <v>17</v>
      </c>
      <c r="D30" s="44" t="s">
        <v>14</v>
      </c>
      <c r="E30" s="43">
        <v>50</v>
      </c>
      <c r="F30" s="42">
        <v>306.64999999999998</v>
      </c>
      <c r="G30" s="42">
        <v>15332.5</v>
      </c>
      <c r="H30" s="47">
        <f>F30*6.32</f>
        <v>1938.028</v>
      </c>
      <c r="I30" s="47">
        <f>H30*E30</f>
        <v>96901.4</v>
      </c>
      <c r="J30" s="41">
        <f>H30/F30</f>
        <v>6.32</v>
      </c>
      <c r="K30" s="12"/>
    </row>
    <row r="31" spans="1:11" ht="27.75" customHeight="1" x14ac:dyDescent="0.2">
      <c r="A31" s="48">
        <v>14</v>
      </c>
      <c r="B31" s="46" t="s">
        <v>16</v>
      </c>
      <c r="C31" s="45" t="s">
        <v>15</v>
      </c>
      <c r="D31" s="44" t="s">
        <v>14</v>
      </c>
      <c r="E31" s="43">
        <v>59</v>
      </c>
      <c r="F31" s="42">
        <v>105.11</v>
      </c>
      <c r="G31" s="42">
        <v>6201.49</v>
      </c>
      <c r="H31" s="47">
        <f>F31*6.32</f>
        <v>664.29520000000002</v>
      </c>
      <c r="I31" s="47">
        <f>H31*E31</f>
        <v>39193.416799999999</v>
      </c>
      <c r="J31" s="41">
        <f>H31/F31</f>
        <v>6.32</v>
      </c>
      <c r="K31" s="12"/>
    </row>
    <row r="32" spans="1:11" ht="38.25" x14ac:dyDescent="0.2">
      <c r="A32" s="48">
        <v>15</v>
      </c>
      <c r="B32" s="46" t="s">
        <v>13</v>
      </c>
      <c r="C32" s="45" t="s">
        <v>12</v>
      </c>
      <c r="D32" s="44" t="s">
        <v>7</v>
      </c>
      <c r="E32" s="43">
        <v>133.40600000000001</v>
      </c>
      <c r="F32" s="42">
        <v>570.70000000000005</v>
      </c>
      <c r="G32" s="42">
        <v>76134.8</v>
      </c>
      <c r="H32" s="42">
        <v>4135</v>
      </c>
      <c r="I32" s="47">
        <f>H32*E32</f>
        <v>551633.81000000006</v>
      </c>
      <c r="J32" s="41">
        <f>H32/F32</f>
        <v>7.2454879971964248</v>
      </c>
      <c r="K32" s="12"/>
    </row>
    <row r="33" spans="1:11" ht="28.5" customHeight="1" x14ac:dyDescent="0.2">
      <c r="A33" s="48">
        <v>16</v>
      </c>
      <c r="B33" s="46" t="s">
        <v>11</v>
      </c>
      <c r="C33" s="45" t="s">
        <v>10</v>
      </c>
      <c r="D33" s="44" t="s">
        <v>7</v>
      </c>
      <c r="E33" s="43">
        <v>-33.648000000000003</v>
      </c>
      <c r="F33" s="42">
        <v>551.88</v>
      </c>
      <c r="G33" s="42">
        <v>-18569.650000000001</v>
      </c>
      <c r="H33" s="42">
        <v>3904.22</v>
      </c>
      <c r="I33" s="47">
        <f>H33*E33</f>
        <v>-131369.19456</v>
      </c>
      <c r="J33" s="41">
        <f>H33/F33</f>
        <v>7.0744002319344785</v>
      </c>
      <c r="K33" s="12"/>
    </row>
    <row r="34" spans="1:11" x14ac:dyDescent="0.2">
      <c r="A34" s="45">
        <v>17</v>
      </c>
      <c r="B34" s="46" t="s">
        <v>9</v>
      </c>
      <c r="C34" s="45" t="s">
        <v>8</v>
      </c>
      <c r="D34" s="44" t="s">
        <v>7</v>
      </c>
      <c r="E34" s="43">
        <v>46.858350000000002</v>
      </c>
      <c r="F34" s="42"/>
      <c r="G34" s="42"/>
      <c r="H34" s="42"/>
      <c r="I34" s="42"/>
      <c r="J34" s="41"/>
      <c r="K34" s="12"/>
    </row>
    <row r="35" spans="1:11" x14ac:dyDescent="0.2">
      <c r="A35" s="40" t="s">
        <v>6</v>
      </c>
      <c r="B35" s="39"/>
      <c r="C35" s="39"/>
      <c r="D35" s="39"/>
      <c r="E35" s="38"/>
      <c r="F35" s="32"/>
      <c r="G35" s="28">
        <f>SUM(G18:G34)</f>
        <v>124240.70000000001</v>
      </c>
      <c r="H35" s="32"/>
      <c r="I35" s="37">
        <f>SUM(I18:I34)</f>
        <v>808438.65292900009</v>
      </c>
      <c r="J35" s="32"/>
      <c r="K35" s="12"/>
    </row>
    <row r="36" spans="1:11" x14ac:dyDescent="0.2">
      <c r="A36" s="36" t="s">
        <v>5</v>
      </c>
      <c r="B36" s="35"/>
      <c r="C36" s="35"/>
      <c r="D36" s="35"/>
      <c r="E36" s="35"/>
      <c r="F36" s="35"/>
      <c r="G36" s="35"/>
      <c r="H36" s="34"/>
      <c r="I36" s="33">
        <f>I35*0.046</f>
        <v>37188.178034734003</v>
      </c>
      <c r="J36" s="32"/>
      <c r="K36" s="12"/>
    </row>
    <row r="37" spans="1:11" x14ac:dyDescent="0.2">
      <c r="A37" s="31" t="s">
        <v>4</v>
      </c>
      <c r="B37" s="30"/>
      <c r="C37" s="30"/>
      <c r="D37" s="30"/>
      <c r="E37" s="30"/>
      <c r="F37" s="30"/>
      <c r="G37" s="30"/>
      <c r="H37" s="29"/>
      <c r="I37" s="28">
        <f>SUM(I35:I36)</f>
        <v>845626.83096373407</v>
      </c>
      <c r="J37" s="27"/>
      <c r="K37" s="12"/>
    </row>
    <row r="38" spans="1:11" x14ac:dyDescent="0.2">
      <c r="A38" s="36" t="s">
        <v>3</v>
      </c>
      <c r="B38" s="35"/>
      <c r="C38" s="35"/>
      <c r="D38" s="35"/>
      <c r="E38" s="35"/>
      <c r="F38" s="35"/>
      <c r="G38" s="35"/>
      <c r="H38" s="34"/>
      <c r="I38" s="33">
        <f>I37*0.02</f>
        <v>16912.536619274681</v>
      </c>
      <c r="J38" s="32"/>
      <c r="K38" s="12"/>
    </row>
    <row r="39" spans="1:11" x14ac:dyDescent="0.2">
      <c r="A39" s="31" t="s">
        <v>2</v>
      </c>
      <c r="B39" s="30"/>
      <c r="C39" s="30"/>
      <c r="D39" s="30"/>
      <c r="E39" s="30"/>
      <c r="F39" s="30"/>
      <c r="G39" s="30"/>
      <c r="H39" s="29"/>
      <c r="I39" s="28">
        <f>SUM(I37:I38)</f>
        <v>862539.36758300872</v>
      </c>
      <c r="J39" s="27"/>
      <c r="K39" s="12"/>
    </row>
    <row r="40" spans="1:11" x14ac:dyDescent="0.2">
      <c r="A40" s="18"/>
      <c r="B40" s="17"/>
      <c r="C40" s="16"/>
      <c r="D40" s="15"/>
      <c r="E40" s="13"/>
      <c r="F40" s="13"/>
      <c r="G40" s="14"/>
      <c r="H40" s="13"/>
      <c r="I40" s="19"/>
      <c r="J40" s="13"/>
      <c r="K40" s="12"/>
    </row>
    <row r="41" spans="1:11" x14ac:dyDescent="0.2">
      <c r="A41" s="18"/>
      <c r="B41" s="17"/>
      <c r="C41" s="16"/>
      <c r="D41" s="15"/>
      <c r="E41" s="13"/>
      <c r="F41" s="13"/>
      <c r="G41" s="14"/>
      <c r="H41" s="13"/>
      <c r="I41" s="19"/>
      <c r="J41" s="13"/>
      <c r="K41" s="12"/>
    </row>
    <row r="42" spans="1:11" x14ac:dyDescent="0.2">
      <c r="A42" s="26" t="s">
        <v>1</v>
      </c>
      <c r="B42" s="25"/>
      <c r="C42" s="24"/>
      <c r="D42" s="23"/>
      <c r="E42" s="20"/>
      <c r="F42" s="20"/>
      <c r="G42" s="22"/>
      <c r="H42" s="20"/>
      <c r="I42" s="21"/>
      <c r="J42" s="20"/>
      <c r="K42" s="12"/>
    </row>
    <row r="43" spans="1:11" x14ac:dyDescent="0.2">
      <c r="A43" s="18" t="s">
        <v>0</v>
      </c>
      <c r="B43" s="18"/>
      <c r="C43" s="18"/>
      <c r="D43" s="18"/>
      <c r="E43" s="18"/>
      <c r="F43" s="18"/>
      <c r="G43" s="18"/>
      <c r="H43" s="18"/>
      <c r="I43" s="18"/>
      <c r="J43" s="18"/>
      <c r="K43" s="12"/>
    </row>
    <row r="44" spans="1:11" x14ac:dyDescent="0.2">
      <c r="A44" s="18"/>
      <c r="B44" s="17"/>
      <c r="C44" s="16"/>
      <c r="D44" s="15"/>
      <c r="E44" s="13"/>
      <c r="F44" s="13"/>
      <c r="G44" s="14"/>
      <c r="H44" s="13"/>
      <c r="I44" s="19"/>
      <c r="J44" s="13"/>
      <c r="K44" s="12"/>
    </row>
    <row r="45" spans="1:11" x14ac:dyDescent="0.2">
      <c r="A45" s="18"/>
      <c r="B45" s="17"/>
      <c r="C45" s="16"/>
      <c r="D45" s="15"/>
      <c r="E45" s="13"/>
      <c r="F45" s="13"/>
      <c r="G45" s="14"/>
      <c r="H45" s="13"/>
      <c r="I45" s="14"/>
      <c r="J45" s="13"/>
      <c r="K45" s="12"/>
    </row>
    <row r="46" spans="1:11" x14ac:dyDescent="0.2">
      <c r="A46" s="18"/>
      <c r="B46" s="17"/>
      <c r="C46" s="16"/>
      <c r="D46" s="15"/>
      <c r="E46" s="13"/>
      <c r="F46" s="13"/>
      <c r="G46" s="14"/>
      <c r="H46" s="13"/>
      <c r="I46" s="14"/>
      <c r="J46" s="13"/>
      <c r="K46" s="12"/>
    </row>
    <row r="47" spans="1:11" x14ac:dyDescent="0.2">
      <c r="A47" s="18"/>
      <c r="B47" s="17"/>
      <c r="C47" s="16"/>
      <c r="D47" s="15"/>
      <c r="E47" s="13"/>
      <c r="F47" s="13"/>
      <c r="G47" s="14"/>
      <c r="H47" s="13"/>
      <c r="I47" s="14"/>
      <c r="J47" s="13"/>
      <c r="K47" s="12"/>
    </row>
    <row r="48" spans="1:11" x14ac:dyDescent="0.2">
      <c r="A48" s="18"/>
      <c r="B48" s="17"/>
      <c r="C48" s="16"/>
      <c r="D48" s="15"/>
      <c r="E48" s="13"/>
      <c r="F48" s="13"/>
      <c r="G48" s="14"/>
      <c r="H48" s="13"/>
      <c r="I48" s="14"/>
      <c r="J48" s="13"/>
      <c r="K48" s="12"/>
    </row>
    <row r="49" spans="1:11" x14ac:dyDescent="0.2">
      <c r="A49" s="18"/>
      <c r="B49" s="17"/>
      <c r="C49" s="16"/>
      <c r="D49" s="15"/>
      <c r="E49" s="13"/>
      <c r="F49" s="13"/>
      <c r="G49" s="14"/>
      <c r="H49" s="13"/>
      <c r="I49" s="14"/>
      <c r="J49" s="13"/>
      <c r="K49" s="12"/>
    </row>
    <row r="50" spans="1:11" x14ac:dyDescent="0.2">
      <c r="A50" s="18"/>
      <c r="B50" s="17"/>
      <c r="C50" s="16"/>
      <c r="D50" s="15"/>
      <c r="E50" s="13"/>
      <c r="F50" s="13"/>
      <c r="G50" s="14"/>
      <c r="H50" s="13"/>
      <c r="I50" s="14"/>
      <c r="J50" s="13"/>
      <c r="K50" s="12"/>
    </row>
    <row r="51" spans="1:11" x14ac:dyDescent="0.2">
      <c r="A51" s="18"/>
      <c r="B51" s="17"/>
      <c r="C51" s="16"/>
      <c r="D51" s="15"/>
      <c r="E51" s="13"/>
      <c r="F51" s="13"/>
      <c r="G51" s="14"/>
      <c r="H51" s="13"/>
      <c r="I51" s="14"/>
      <c r="J51" s="13"/>
      <c r="K51" s="12"/>
    </row>
    <row r="52" spans="1:11" x14ac:dyDescent="0.2">
      <c r="A52" s="18"/>
      <c r="B52" s="17"/>
      <c r="C52" s="16"/>
      <c r="D52" s="15"/>
      <c r="E52" s="13"/>
      <c r="F52" s="13"/>
      <c r="G52" s="14"/>
      <c r="H52" s="13"/>
      <c r="I52" s="14"/>
      <c r="J52" s="13"/>
      <c r="K52" s="12"/>
    </row>
    <row r="53" spans="1:11" x14ac:dyDescent="0.2">
      <c r="A53" s="18"/>
      <c r="B53" s="17"/>
      <c r="C53" s="16"/>
      <c r="D53" s="15"/>
      <c r="E53" s="13"/>
      <c r="F53" s="13"/>
      <c r="G53" s="14"/>
      <c r="H53" s="13"/>
      <c r="I53" s="14"/>
      <c r="J53" s="13"/>
      <c r="K53" s="12"/>
    </row>
    <row r="54" spans="1:11" x14ac:dyDescent="0.2">
      <c r="A54" s="18"/>
      <c r="B54" s="17"/>
      <c r="C54" s="16"/>
      <c r="D54" s="15"/>
      <c r="E54" s="13"/>
      <c r="F54" s="13"/>
      <c r="G54" s="14"/>
      <c r="H54" s="13"/>
      <c r="I54" s="14"/>
      <c r="J54" s="13"/>
      <c r="K54" s="12"/>
    </row>
    <row r="55" spans="1:11" x14ac:dyDescent="0.2">
      <c r="A55" s="18"/>
      <c r="B55" s="17"/>
      <c r="C55" s="16"/>
      <c r="D55" s="15"/>
      <c r="E55" s="13"/>
      <c r="F55" s="13"/>
      <c r="G55" s="14"/>
      <c r="H55" s="13"/>
      <c r="I55" s="14"/>
      <c r="J55" s="13"/>
      <c r="K55" s="12"/>
    </row>
    <row r="56" spans="1:11" x14ac:dyDescent="0.2">
      <c r="A56" s="18"/>
      <c r="B56" s="17"/>
      <c r="C56" s="16"/>
      <c r="D56" s="15"/>
      <c r="E56" s="13"/>
      <c r="F56" s="13"/>
      <c r="G56" s="14"/>
      <c r="H56" s="13"/>
      <c r="I56" s="14"/>
      <c r="J56" s="13"/>
      <c r="K56" s="12"/>
    </row>
    <row r="57" spans="1:11" x14ac:dyDescent="0.2">
      <c r="A57" s="18"/>
      <c r="B57" s="17"/>
      <c r="C57" s="16"/>
      <c r="D57" s="15"/>
      <c r="E57" s="13"/>
      <c r="F57" s="13"/>
      <c r="G57" s="14"/>
      <c r="H57" s="13"/>
      <c r="I57" s="14"/>
      <c r="J57" s="13"/>
      <c r="K57" s="12"/>
    </row>
    <row r="58" spans="1:11" x14ac:dyDescent="0.2">
      <c r="A58" s="18"/>
      <c r="B58" s="17"/>
      <c r="C58" s="16"/>
      <c r="D58" s="15"/>
      <c r="E58" s="13"/>
      <c r="F58" s="13"/>
      <c r="G58" s="14"/>
      <c r="H58" s="13"/>
      <c r="I58" s="14"/>
      <c r="J58" s="13"/>
      <c r="K58" s="12"/>
    </row>
    <row r="59" spans="1:11" x14ac:dyDescent="0.2">
      <c r="A59" s="18"/>
      <c r="B59" s="17"/>
      <c r="C59" s="16"/>
      <c r="D59" s="15"/>
      <c r="E59" s="13"/>
      <c r="F59" s="13"/>
      <c r="G59" s="14"/>
      <c r="H59" s="13"/>
      <c r="I59" s="14"/>
      <c r="J59" s="13"/>
      <c r="K59" s="12"/>
    </row>
    <row r="60" spans="1:11" x14ac:dyDescent="0.2">
      <c r="A60" s="18"/>
      <c r="B60" s="17"/>
      <c r="C60" s="16"/>
      <c r="D60" s="15"/>
      <c r="E60" s="13"/>
      <c r="F60" s="13"/>
      <c r="G60" s="14"/>
      <c r="H60" s="13"/>
      <c r="I60" s="14"/>
      <c r="J60" s="13"/>
      <c r="K60" s="12"/>
    </row>
    <row r="61" spans="1:11" x14ac:dyDescent="0.2">
      <c r="A61" s="18"/>
      <c r="B61" s="17"/>
      <c r="C61" s="16"/>
      <c r="D61" s="15"/>
      <c r="E61" s="13"/>
      <c r="F61" s="13"/>
      <c r="G61" s="14"/>
      <c r="H61" s="13"/>
      <c r="I61" s="14"/>
      <c r="J61" s="13"/>
      <c r="K61" s="12"/>
    </row>
    <row r="62" spans="1:11" x14ac:dyDescent="0.2">
      <c r="A62" s="18"/>
      <c r="B62" s="17"/>
      <c r="C62" s="16"/>
      <c r="D62" s="15"/>
      <c r="E62" s="13"/>
      <c r="F62" s="13"/>
      <c r="G62" s="14"/>
      <c r="H62" s="13"/>
      <c r="I62" s="14"/>
      <c r="J62" s="13"/>
      <c r="K62" s="12"/>
    </row>
    <row r="63" spans="1:11" x14ac:dyDescent="0.2">
      <c r="A63" s="18"/>
      <c r="B63" s="17"/>
      <c r="C63" s="16"/>
      <c r="D63" s="15"/>
      <c r="E63" s="13"/>
      <c r="F63" s="13"/>
      <c r="G63" s="14"/>
      <c r="H63" s="13"/>
      <c r="I63" s="14"/>
      <c r="J63" s="13"/>
      <c r="K63" s="12"/>
    </row>
    <row r="64" spans="1:11" x14ac:dyDescent="0.2">
      <c r="A64" s="18"/>
      <c r="B64" s="17"/>
      <c r="C64" s="16"/>
      <c r="D64" s="15"/>
      <c r="E64" s="13"/>
      <c r="F64" s="13"/>
      <c r="G64" s="14"/>
      <c r="H64" s="13"/>
      <c r="I64" s="14"/>
      <c r="J64" s="13"/>
      <c r="K64" s="12"/>
    </row>
    <row r="65" spans="1:11" x14ac:dyDescent="0.2">
      <c r="A65" s="18"/>
      <c r="B65" s="17"/>
      <c r="C65" s="16"/>
      <c r="D65" s="15"/>
      <c r="E65" s="13"/>
      <c r="F65" s="13"/>
      <c r="G65" s="14"/>
      <c r="H65" s="13"/>
      <c r="I65" s="14"/>
      <c r="J65" s="13"/>
      <c r="K65" s="12"/>
    </row>
    <row r="66" spans="1:11" x14ac:dyDescent="0.2">
      <c r="A66" s="18"/>
      <c r="B66" s="17"/>
      <c r="C66" s="16"/>
      <c r="D66" s="15"/>
      <c r="E66" s="13"/>
      <c r="F66" s="13"/>
      <c r="G66" s="14"/>
      <c r="H66" s="13"/>
      <c r="I66" s="14"/>
      <c r="J66" s="13"/>
      <c r="K66" s="12"/>
    </row>
    <row r="67" spans="1:11" x14ac:dyDescent="0.2">
      <c r="A67" s="18"/>
      <c r="B67" s="17"/>
      <c r="C67" s="16"/>
      <c r="D67" s="15"/>
      <c r="E67" s="13"/>
      <c r="F67" s="13"/>
      <c r="G67" s="14"/>
      <c r="H67" s="13"/>
      <c r="I67" s="14"/>
      <c r="J67" s="13"/>
      <c r="K67" s="12"/>
    </row>
    <row r="68" spans="1:11" x14ac:dyDescent="0.2">
      <c r="A68" s="18"/>
      <c r="B68" s="17"/>
      <c r="C68" s="16"/>
      <c r="D68" s="15"/>
      <c r="E68" s="13"/>
      <c r="F68" s="13"/>
      <c r="G68" s="14"/>
      <c r="H68" s="13"/>
      <c r="I68" s="14"/>
      <c r="J68" s="13"/>
      <c r="K68" s="12"/>
    </row>
    <row r="69" spans="1:11" x14ac:dyDescent="0.2">
      <c r="A69" s="18"/>
      <c r="B69" s="17"/>
      <c r="C69" s="16"/>
      <c r="D69" s="15"/>
      <c r="E69" s="13"/>
      <c r="F69" s="13"/>
      <c r="G69" s="14"/>
      <c r="H69" s="13"/>
      <c r="I69" s="14"/>
      <c r="J69" s="13"/>
      <c r="K69" s="12"/>
    </row>
    <row r="70" spans="1:11" x14ac:dyDescent="0.2">
      <c r="A70" s="18"/>
      <c r="B70" s="17"/>
      <c r="C70" s="16"/>
      <c r="D70" s="15"/>
      <c r="E70" s="13"/>
      <c r="F70" s="13"/>
      <c r="G70" s="14"/>
      <c r="H70" s="13"/>
      <c r="I70" s="14"/>
      <c r="J70" s="13"/>
      <c r="K70" s="12"/>
    </row>
    <row r="71" spans="1:11" x14ac:dyDescent="0.2">
      <c r="A71" s="12"/>
      <c r="B71" s="11"/>
      <c r="C71" s="10"/>
      <c r="D71" s="9"/>
      <c r="E71" s="7"/>
      <c r="F71" s="7"/>
      <c r="G71" s="8"/>
      <c r="H71" s="7"/>
      <c r="I71" s="8"/>
      <c r="J71" s="7"/>
      <c r="K71" s="12"/>
    </row>
    <row r="72" spans="1:11" x14ac:dyDescent="0.2">
      <c r="A72" s="12"/>
      <c r="B72" s="11"/>
      <c r="C72" s="10"/>
      <c r="D72" s="9"/>
      <c r="E72" s="7"/>
      <c r="F72" s="7"/>
      <c r="G72" s="8"/>
      <c r="H72" s="7"/>
      <c r="I72" s="8"/>
      <c r="J72" s="7"/>
      <c r="K72" s="12"/>
    </row>
    <row r="73" spans="1:11" x14ac:dyDescent="0.2">
      <c r="A73" s="12"/>
      <c r="B73" s="11"/>
      <c r="C73" s="10"/>
      <c r="D73" s="9"/>
      <c r="E73" s="7"/>
      <c r="F73" s="7"/>
      <c r="G73" s="8"/>
      <c r="H73" s="7"/>
      <c r="I73" s="8"/>
      <c r="J73" s="7"/>
      <c r="K73" s="12"/>
    </row>
    <row r="74" spans="1:11" x14ac:dyDescent="0.2">
      <c r="A74" s="12"/>
      <c r="B74" s="11"/>
      <c r="C74" s="10"/>
      <c r="D74" s="9"/>
      <c r="E74" s="7"/>
      <c r="F74" s="7"/>
      <c r="G74" s="8"/>
      <c r="H74" s="7"/>
      <c r="I74" s="8"/>
      <c r="J74" s="7"/>
      <c r="K74" s="12"/>
    </row>
    <row r="75" spans="1:11" x14ac:dyDescent="0.2">
      <c r="A75" s="12"/>
      <c r="B75" s="11"/>
      <c r="C75" s="10"/>
      <c r="D75" s="9"/>
      <c r="E75" s="7"/>
      <c r="F75" s="7"/>
      <c r="G75" s="8"/>
      <c r="H75" s="7"/>
      <c r="I75" s="8"/>
      <c r="J75" s="7"/>
      <c r="K75" s="12"/>
    </row>
    <row r="76" spans="1:11" x14ac:dyDescent="0.2">
      <c r="A76" s="12"/>
      <c r="B76" s="11"/>
      <c r="C76" s="10"/>
      <c r="D76" s="9"/>
      <c r="E76" s="7"/>
      <c r="F76" s="7"/>
      <c r="G76" s="8"/>
      <c r="H76" s="7"/>
      <c r="I76" s="8"/>
      <c r="J76" s="7"/>
      <c r="K76" s="12"/>
    </row>
    <row r="77" spans="1:11" x14ac:dyDescent="0.2">
      <c r="A77" s="12"/>
      <c r="B77" s="11"/>
      <c r="C77" s="10"/>
      <c r="D77" s="9"/>
      <c r="E77" s="7"/>
      <c r="F77" s="7"/>
      <c r="G77" s="8"/>
      <c r="H77" s="7"/>
      <c r="I77" s="8"/>
      <c r="J77" s="7"/>
      <c r="K77" s="12"/>
    </row>
    <row r="78" spans="1:11" x14ac:dyDescent="0.2">
      <c r="A78" s="12"/>
      <c r="B78" s="11"/>
      <c r="C78" s="10"/>
      <c r="D78" s="9"/>
      <c r="E78" s="7"/>
      <c r="F78" s="7"/>
      <c r="G78" s="8"/>
      <c r="H78" s="7"/>
      <c r="I78" s="8"/>
      <c r="J78" s="7"/>
      <c r="K78" s="12"/>
    </row>
    <row r="79" spans="1:11" x14ac:dyDescent="0.2">
      <c r="A79" s="12"/>
      <c r="B79" s="11"/>
      <c r="C79" s="10"/>
      <c r="D79" s="9"/>
      <c r="E79" s="7"/>
      <c r="F79" s="7"/>
      <c r="G79" s="8"/>
      <c r="H79" s="7"/>
      <c r="I79" s="8"/>
      <c r="J79" s="7"/>
      <c r="K79" s="12"/>
    </row>
    <row r="80" spans="1:11" x14ac:dyDescent="0.2">
      <c r="A80" s="12"/>
      <c r="B80" s="11"/>
      <c r="C80" s="10"/>
      <c r="D80" s="9"/>
      <c r="E80" s="7"/>
      <c r="F80" s="7"/>
      <c r="G80" s="8"/>
      <c r="H80" s="7"/>
      <c r="I80" s="8"/>
      <c r="J80" s="7"/>
      <c r="K80" s="12"/>
    </row>
    <row r="81" spans="1:11" x14ac:dyDescent="0.2">
      <c r="A81" s="12"/>
      <c r="B81" s="11"/>
      <c r="C81" s="10"/>
      <c r="D81" s="9"/>
      <c r="E81" s="7"/>
      <c r="F81" s="7"/>
      <c r="G81" s="8"/>
      <c r="H81" s="7"/>
      <c r="I81" s="8"/>
      <c r="J81" s="7"/>
      <c r="K81" s="12"/>
    </row>
    <row r="82" spans="1:11" x14ac:dyDescent="0.2">
      <c r="A82" s="12"/>
      <c r="B82" s="11"/>
      <c r="C82" s="10"/>
      <c r="D82" s="9"/>
      <c r="E82" s="7"/>
      <c r="F82" s="7"/>
      <c r="G82" s="8"/>
      <c r="H82" s="7"/>
      <c r="I82" s="8"/>
      <c r="J82" s="7"/>
      <c r="K82" s="12"/>
    </row>
    <row r="83" spans="1:11" x14ac:dyDescent="0.2">
      <c r="A83" s="12"/>
      <c r="B83" s="11"/>
      <c r="C83" s="10"/>
      <c r="D83" s="9"/>
      <c r="E83" s="7"/>
      <c r="F83" s="7"/>
      <c r="G83" s="8"/>
      <c r="H83" s="7"/>
      <c r="I83" s="8"/>
      <c r="J83" s="7"/>
    </row>
    <row r="84" spans="1:11" x14ac:dyDescent="0.2">
      <c r="A84" s="12"/>
      <c r="B84" s="11"/>
      <c r="C84" s="10"/>
      <c r="D84" s="9"/>
      <c r="E84" s="7"/>
      <c r="F84" s="7"/>
      <c r="G84" s="8"/>
      <c r="H84" s="7"/>
      <c r="I84" s="8"/>
      <c r="J84" s="7"/>
    </row>
    <row r="85" spans="1:11" x14ac:dyDescent="0.2">
      <c r="A85" s="12"/>
      <c r="B85" s="11"/>
      <c r="C85" s="10"/>
      <c r="D85" s="9"/>
      <c r="E85" s="7"/>
      <c r="F85" s="7"/>
      <c r="G85" s="8"/>
      <c r="H85" s="7"/>
      <c r="I85" s="8"/>
      <c r="J85" s="7"/>
    </row>
    <row r="86" spans="1:11" x14ac:dyDescent="0.2">
      <c r="A86" s="12"/>
      <c r="B86" s="11"/>
      <c r="C86" s="10"/>
      <c r="D86" s="9"/>
      <c r="E86" s="7"/>
      <c r="F86" s="7"/>
      <c r="G86" s="8"/>
      <c r="H86" s="7"/>
      <c r="I86" s="8"/>
      <c r="J86" s="7"/>
    </row>
    <row r="87" spans="1:11" x14ac:dyDescent="0.2">
      <c r="A87" s="12"/>
      <c r="B87" s="11"/>
      <c r="C87" s="10"/>
      <c r="D87" s="9"/>
      <c r="E87" s="7"/>
      <c r="F87" s="7"/>
      <c r="G87" s="8"/>
      <c r="H87" s="7"/>
      <c r="I87" s="8"/>
      <c r="J87" s="7"/>
    </row>
    <row r="88" spans="1:11" x14ac:dyDescent="0.2">
      <c r="A88" s="12"/>
      <c r="B88" s="11"/>
      <c r="C88" s="10"/>
      <c r="D88" s="9"/>
      <c r="E88" s="7"/>
      <c r="F88" s="7"/>
      <c r="G88" s="8"/>
      <c r="H88" s="7"/>
      <c r="I88" s="8"/>
      <c r="J88" s="7"/>
    </row>
    <row r="89" spans="1:11" x14ac:dyDescent="0.2">
      <c r="A89" s="12"/>
      <c r="B89" s="11"/>
      <c r="C89" s="10"/>
      <c r="D89" s="9"/>
      <c r="E89" s="7"/>
      <c r="F89" s="7"/>
      <c r="G89" s="8"/>
      <c r="H89" s="7"/>
      <c r="I89" s="8"/>
      <c r="J89" s="7"/>
    </row>
    <row r="90" spans="1:11" x14ac:dyDescent="0.2">
      <c r="A90" s="12"/>
      <c r="B90" s="11"/>
      <c r="C90" s="10"/>
      <c r="D90" s="9"/>
      <c r="E90" s="7"/>
      <c r="F90" s="7"/>
      <c r="G90" s="8"/>
      <c r="H90" s="7"/>
      <c r="I90" s="8"/>
      <c r="J90" s="7"/>
    </row>
    <row r="91" spans="1:11" x14ac:dyDescent="0.2">
      <c r="A91" s="12"/>
      <c r="B91" s="11"/>
      <c r="C91" s="10"/>
      <c r="D91" s="9"/>
      <c r="E91" s="7"/>
      <c r="F91" s="7"/>
      <c r="G91" s="8"/>
      <c r="H91" s="7"/>
      <c r="I91" s="8"/>
      <c r="J91" s="7"/>
    </row>
    <row r="92" spans="1:11" x14ac:dyDescent="0.2">
      <c r="A92" s="12"/>
      <c r="B92" s="11"/>
      <c r="C92" s="10"/>
      <c r="D92" s="9"/>
      <c r="E92" s="7"/>
      <c r="F92" s="7"/>
      <c r="G92" s="8"/>
      <c r="H92" s="7"/>
      <c r="I92" s="8"/>
      <c r="J92" s="7"/>
    </row>
  </sheetData>
  <mergeCells count="15">
    <mergeCell ref="C13:C14"/>
    <mergeCell ref="D13:D14"/>
    <mergeCell ref="E13:E14"/>
    <mergeCell ref="F13:G13"/>
    <mergeCell ref="A37:H37"/>
    <mergeCell ref="A38:H38"/>
    <mergeCell ref="A39:H39"/>
    <mergeCell ref="H13:I13"/>
    <mergeCell ref="J13:J14"/>
    <mergeCell ref="A16:J16"/>
    <mergeCell ref="A17:J17"/>
    <mergeCell ref="A35:E35"/>
    <mergeCell ref="A36:H36"/>
    <mergeCell ref="A13:A14"/>
    <mergeCell ref="B13:B14"/>
  </mergeCells>
  <printOptions horizontalCentered="1"/>
  <pageMargins left="0.31496062992125984" right="0.23622047244094491" top="0.15748031496062992" bottom="0.11811023622047245" header="0" footer="0"/>
  <pageSetup paperSize="9" scale="90" fitToHeight="1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Ресурсная ведомость</vt:lpstr>
      <vt:lpstr>'Ресурсная ведомость'!Заголовки_для_печати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dcterms:created xsi:type="dcterms:W3CDTF">2017-07-17T23:41:50Z</dcterms:created>
  <dcterms:modified xsi:type="dcterms:W3CDTF">2017-07-17T23:42:16Z</dcterms:modified>
</cp:coreProperties>
</file>